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3995"/>
  </bookViews>
  <sheets>
    <sheet name="CHARACTERIZATION" sheetId="1" r:id="rId1"/>
    <sheet name="INSPECTION" sheetId="2" r:id="rId2"/>
    <sheet name="TEST" sheetId="3" r:id="rId3"/>
    <sheet name="SPEARMAN" sheetId="4" r:id="rId4"/>
  </sheets>
  <calcPr calcId="145621"/>
</workbook>
</file>

<file path=xl/calcChain.xml><?xml version="1.0" encoding="utf-8"?>
<calcChain xmlns="http://schemas.openxmlformats.org/spreadsheetml/2006/main">
  <c r="G22" i="2" l="1"/>
  <c r="F22" i="2"/>
  <c r="E22" i="2"/>
  <c r="D22" i="2"/>
  <c r="G21" i="2"/>
  <c r="F21" i="2"/>
  <c r="E21" i="2"/>
  <c r="D21" i="2"/>
  <c r="G20" i="2"/>
  <c r="F20" i="2"/>
  <c r="E20" i="2"/>
  <c r="D20" i="2"/>
  <c r="K19" i="2"/>
  <c r="J19" i="2"/>
  <c r="I19" i="2"/>
  <c r="H19" i="2"/>
  <c r="K18" i="2"/>
  <c r="J18" i="2"/>
  <c r="I18" i="2"/>
  <c r="H18" i="2"/>
  <c r="K17" i="2"/>
  <c r="J17" i="2"/>
  <c r="I17" i="2"/>
  <c r="H17" i="2"/>
  <c r="K16" i="2"/>
  <c r="J16" i="2"/>
  <c r="I16" i="2"/>
  <c r="H16" i="2"/>
  <c r="K15" i="2"/>
  <c r="R12" i="2" s="1"/>
  <c r="J15" i="2"/>
  <c r="Q12" i="2" s="1"/>
  <c r="I15" i="2"/>
  <c r="H15" i="2"/>
  <c r="K14" i="2"/>
  <c r="J14" i="2"/>
  <c r="I14" i="2"/>
  <c r="H14" i="2"/>
  <c r="K13" i="2"/>
  <c r="J13" i="2"/>
  <c r="I13" i="2"/>
  <c r="H13" i="2"/>
  <c r="P12" i="2"/>
  <c r="O12" i="2"/>
  <c r="K12" i="2"/>
  <c r="J12" i="2"/>
  <c r="I12" i="2"/>
  <c r="H12" i="2"/>
  <c r="P11" i="2"/>
  <c r="O11" i="2"/>
  <c r="K11" i="2"/>
  <c r="J11" i="2"/>
  <c r="I11" i="2"/>
  <c r="H11" i="2"/>
  <c r="R10" i="2"/>
  <c r="P10" i="2"/>
  <c r="O10" i="2"/>
  <c r="K10" i="2"/>
  <c r="J10" i="2"/>
  <c r="I10" i="2"/>
  <c r="H10" i="2"/>
  <c r="P9" i="2"/>
  <c r="O9" i="2"/>
  <c r="K9" i="2"/>
  <c r="R9" i="2" s="1"/>
  <c r="J9" i="2"/>
  <c r="Q9" i="2" s="1"/>
  <c r="I9" i="2"/>
  <c r="H9" i="2"/>
  <c r="P8" i="2"/>
  <c r="O8" i="2"/>
  <c r="K8" i="2"/>
  <c r="J8" i="2"/>
  <c r="I8" i="2"/>
  <c r="H8" i="2"/>
  <c r="P7" i="2"/>
  <c r="O7" i="2"/>
  <c r="K7" i="2"/>
  <c r="J7" i="2"/>
  <c r="I7" i="2"/>
  <c r="H7" i="2"/>
  <c r="P6" i="2"/>
  <c r="O6" i="2"/>
  <c r="K6" i="2"/>
  <c r="J6" i="2"/>
  <c r="I6" i="2"/>
  <c r="H6" i="2"/>
  <c r="P5" i="2"/>
  <c r="O5" i="2"/>
  <c r="K5" i="2"/>
  <c r="J5" i="2"/>
  <c r="I5" i="2"/>
  <c r="H5" i="2"/>
  <c r="P4" i="2"/>
  <c r="O4" i="2"/>
  <c r="K4" i="2"/>
  <c r="K22" i="2" s="1"/>
  <c r="J4" i="2"/>
  <c r="J22" i="2" s="1"/>
  <c r="I4" i="2"/>
  <c r="I22" i="2" s="1"/>
  <c r="H4" i="2"/>
  <c r="H22" i="2" s="1"/>
  <c r="N44" i="1"/>
  <c r="M44" i="1"/>
  <c r="L44" i="1"/>
  <c r="K44" i="1"/>
  <c r="J44" i="1"/>
  <c r="I44" i="1"/>
  <c r="H44" i="1"/>
  <c r="G44" i="1"/>
  <c r="F44" i="1"/>
  <c r="E44" i="1"/>
  <c r="N43" i="1"/>
  <c r="M43" i="1"/>
  <c r="L43" i="1"/>
  <c r="K43" i="1"/>
  <c r="J43" i="1"/>
  <c r="I43" i="1"/>
  <c r="H43" i="1"/>
  <c r="G43" i="1"/>
  <c r="F43" i="1"/>
  <c r="E43" i="1"/>
  <c r="N42" i="1"/>
  <c r="M42" i="1"/>
  <c r="L42" i="1"/>
  <c r="K42" i="1"/>
  <c r="J42" i="1"/>
  <c r="I42" i="1"/>
  <c r="H42" i="1"/>
  <c r="G42" i="1"/>
  <c r="F42" i="1"/>
  <c r="E42" i="1"/>
  <c r="Q4" i="2" l="1"/>
  <c r="Q5" i="2"/>
  <c r="Q6" i="2"/>
  <c r="Q7" i="2"/>
  <c r="Q8" i="2"/>
  <c r="Q10" i="2"/>
  <c r="Q11" i="2"/>
  <c r="R4" i="2"/>
  <c r="R5" i="2"/>
  <c r="R7" i="2"/>
  <c r="R8" i="2"/>
  <c r="R11" i="2"/>
  <c r="R6" i="2"/>
  <c r="H20" i="2"/>
  <c r="H21" i="2"/>
  <c r="I20" i="2"/>
  <c r="I21" i="2"/>
  <c r="J20" i="2"/>
  <c r="J21" i="2"/>
  <c r="K20" i="2"/>
  <c r="K21" i="2"/>
</calcChain>
</file>

<file path=xl/sharedStrings.xml><?xml version="1.0" encoding="utf-8"?>
<sst xmlns="http://schemas.openxmlformats.org/spreadsheetml/2006/main" count="446" uniqueCount="126">
  <si>
    <t>Characterization</t>
  </si>
  <si>
    <t>DIAGRAMS</t>
  </si>
  <si>
    <t>Time</t>
  </si>
  <si>
    <t>Knowledge</t>
  </si>
  <si>
    <t xml:space="preserve">Nº </t>
  </si>
  <si>
    <t>ID</t>
  </si>
  <si>
    <t>SECTOR</t>
  </si>
  <si>
    <t>ES</t>
  </si>
  <si>
    <t>SPL</t>
  </si>
  <si>
    <t>SMarty</t>
  </si>
  <si>
    <t>INSPECTION</t>
  </si>
  <si>
    <t>features</t>
  </si>
  <si>
    <t>use case</t>
  </si>
  <si>
    <t>Class</t>
  </si>
  <si>
    <t>component</t>
  </si>
  <si>
    <t>sequence</t>
  </si>
  <si>
    <t>Ad hoc</t>
  </si>
  <si>
    <t>AH2</t>
  </si>
  <si>
    <t>Master’s Student</t>
  </si>
  <si>
    <t>Academic</t>
  </si>
  <si>
    <t>Less than 2 years</t>
  </si>
  <si>
    <t>I've read</t>
  </si>
  <si>
    <t>I have never read</t>
  </si>
  <si>
    <t xml:space="preserve">I have never modeled </t>
  </si>
  <si>
    <t>AH3</t>
  </si>
  <si>
    <t>basic.</t>
  </si>
  <si>
    <t>moderate.</t>
  </si>
  <si>
    <t>AH4</t>
  </si>
  <si>
    <t xml:space="preserve">Graduate </t>
  </si>
  <si>
    <t xml:space="preserve">over 10 years </t>
  </si>
  <si>
    <t>AH5</t>
  </si>
  <si>
    <t>Graduation Student</t>
  </si>
  <si>
    <t>Academic and Industrial</t>
  </si>
  <si>
    <t>Between 2 and 4 years</t>
  </si>
  <si>
    <t>SMartyCheck</t>
  </si>
  <si>
    <t>SC1</t>
  </si>
  <si>
    <t xml:space="preserve">Ph.D. </t>
  </si>
  <si>
    <t>advanced.</t>
  </si>
  <si>
    <t>SC2</t>
  </si>
  <si>
    <t>Ph.D. Candidate</t>
  </si>
  <si>
    <t xml:space="preserve">Between 5 and 7 years </t>
  </si>
  <si>
    <t>SC3</t>
  </si>
  <si>
    <t>Master's</t>
  </si>
  <si>
    <t>Industrial</t>
  </si>
  <si>
    <t>SC4</t>
  </si>
  <si>
    <t>SC5</t>
  </si>
  <si>
    <t>SC6</t>
  </si>
  <si>
    <t>SMartyPerspective</t>
  </si>
  <si>
    <t>SP1</t>
  </si>
  <si>
    <t>SP2</t>
  </si>
  <si>
    <t>Between 8 and  9 years</t>
  </si>
  <si>
    <t>SP3</t>
  </si>
  <si>
    <t>SP4</t>
  </si>
  <si>
    <t>SP5</t>
  </si>
  <si>
    <t>SP6</t>
  </si>
  <si>
    <t>Mean</t>
  </si>
  <si>
    <t>Desvio Padrão</t>
  </si>
  <si>
    <t>Mediana</t>
  </si>
  <si>
    <t>Role</t>
  </si>
  <si>
    <t>Inspection Total Time</t>
  </si>
  <si>
    <t>total  of defects</t>
  </si>
  <si>
    <t>Total of defects detected</t>
  </si>
  <si>
    <t>Total defects correctly detected</t>
  </si>
  <si>
    <t>Total defects incorrectly detected</t>
  </si>
  <si>
    <t>Efficiency</t>
  </si>
  <si>
    <t>Efficacy</t>
  </si>
  <si>
    <t>Effectiveness</t>
  </si>
  <si>
    <t>Time inspection</t>
  </si>
  <si>
    <t>Ad Hoc</t>
  </si>
  <si>
    <t>AH1</t>
  </si>
  <si>
    <t xml:space="preserve"> -</t>
  </si>
  <si>
    <t xml:space="preserve">St. Dev. </t>
  </si>
  <si>
    <t>Median</t>
  </si>
  <si>
    <t>GRP</t>
  </si>
  <si>
    <t>AQD</t>
  </si>
  <si>
    <t>DSD</t>
  </si>
  <si>
    <t>GAD</t>
  </si>
  <si>
    <t>Shapiro Wilk - p-value</t>
  </si>
  <si>
    <t>TECHNIQUES</t>
  </si>
  <si>
    <t xml:space="preserve"> 0.2269</t>
  </si>
  <si>
    <t>0.8423</t>
  </si>
  <si>
    <t>0.989</t>
  </si>
  <si>
    <t>0.155</t>
  </si>
  <si>
    <t>0.212</t>
  </si>
  <si>
    <t>0.152</t>
  </si>
  <si>
    <t xml:space="preserve"> 0.53</t>
  </si>
  <si>
    <t>0.02201</t>
  </si>
  <si>
    <t>0.2712</t>
  </si>
  <si>
    <t>Hypotheses Test</t>
  </si>
  <si>
    <t>AD - SC</t>
  </si>
  <si>
    <t>0.1963</t>
  </si>
  <si>
    <t>0.7197</t>
  </si>
  <si>
    <t>0.8068</t>
  </si>
  <si>
    <t>AD - SM</t>
  </si>
  <si>
    <t>0.3155</t>
  </si>
  <si>
    <t>0.402</t>
  </si>
  <si>
    <t>0.6243</t>
  </si>
  <si>
    <t>SC - SM</t>
  </si>
  <si>
    <t>0.8324</t>
  </si>
  <si>
    <t xml:space="preserve"> 0.5219</t>
  </si>
  <si>
    <t>0.6415</t>
  </si>
  <si>
    <t>Spearman - rho value</t>
  </si>
  <si>
    <t>Techinique</t>
  </si>
  <si>
    <t>AD HOC</t>
  </si>
  <si>
    <t xml:space="preserve">-0.2051957 </t>
  </si>
  <si>
    <t xml:space="preserve">0.8207827 </t>
  </si>
  <si>
    <t>Inspeção</t>
  </si>
  <si>
    <t>0.1538968</t>
  </si>
  <si>
    <t xml:space="preserve">0.05129892 </t>
  </si>
  <si>
    <t>0.8207827</t>
  </si>
  <si>
    <t>SMARTYCHECK</t>
  </si>
  <si>
    <t xml:space="preserve">-0.3394674 </t>
  </si>
  <si>
    <t xml:space="preserve">-0.06172134 </t>
  </si>
  <si>
    <t xml:space="preserve">0.370328 </t>
  </si>
  <si>
    <t xml:space="preserve">0.277746 </t>
  </si>
  <si>
    <t>0.277746</t>
  </si>
  <si>
    <t>SMARTYPERSPECTIVE</t>
  </si>
  <si>
    <t xml:space="preserve">0.6668859 </t>
  </si>
  <si>
    <t xml:space="preserve">0.5263158 </t>
  </si>
  <si>
    <t>-0.2236068</t>
  </si>
  <si>
    <t>0</t>
  </si>
  <si>
    <t>-0.1538968</t>
  </si>
  <si>
    <t>0.6668859</t>
  </si>
  <si>
    <t xml:space="preserve">0.02631579 </t>
  </si>
  <si>
    <t xml:space="preserve">-0.3590924 </t>
  </si>
  <si>
    <t>EDUCATION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</si>
</sst>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5">
    <font>
      <sz val="10"/>
      <color rgb="FF000000"/>
      <name val="Arial"/>
      <scheme val="minor"/>
    </font>
    <font>
      <sz val="10"/>
      <color rgb="FFFFFFFF"/>
      <name val="Arial"/>
    </font>
    <font>
      <b/>
      <sz val="10"/>
      <color rgb="FFFFFFFF"/>
      <name val="Arial"/>
    </font>
    <font>
      <sz val="10"/>
      <name val="Arial"/>
    </font>
    <font>
      <sz val="10"/>
      <color theme="1"/>
      <name val="Arial"/>
    </font>
    <font>
      <b/>
      <sz val="10"/>
      <color theme="1"/>
      <name val="Arial"/>
    </font>
    <font>
      <sz val="11"/>
      <color rgb="FF000000"/>
      <name val="Calibri"/>
    </font>
    <font>
      <sz val="10"/>
      <color theme="1"/>
      <name val="Arial"/>
      <scheme val="minor"/>
    </font>
    <font>
      <sz val="10"/>
      <color rgb="FF000000"/>
      <name val="Arial"/>
    </font>
    <font>
      <sz val="11"/>
      <color theme="1"/>
      <name val="Calibri"/>
    </font>
    <font>
      <sz val="9"/>
      <color theme="1"/>
      <name val="Arial"/>
    </font>
    <font>
      <sz val="9"/>
      <color rgb="FFFFFFFF"/>
      <name val="Calibri"/>
    </font>
    <font>
      <b/>
      <sz val="9"/>
      <color rgb="FFFFFFFF"/>
      <name val="Times"/>
    </font>
    <font>
      <sz val="9"/>
      <color theme="0"/>
      <name val="Arial"/>
    </font>
    <font>
      <b/>
      <sz val="9"/>
      <color rgb="FFFFFFFF"/>
      <name val="&quot;Times New Roman&quot;"/>
    </font>
    <font>
      <sz val="11"/>
      <color rgb="FF000000"/>
      <name val="Inconsolata"/>
    </font>
    <font>
      <sz val="11"/>
      <color theme="1"/>
      <name val="Times"/>
    </font>
    <font>
      <sz val="12"/>
      <color rgb="FFFFFFFF"/>
      <name val="Arial"/>
      <scheme val="minor"/>
    </font>
    <font>
      <sz val="12"/>
      <color rgb="FFFFFFFF"/>
      <name val="Arial"/>
    </font>
    <font>
      <sz val="12"/>
      <color theme="0"/>
      <name val="Arial"/>
    </font>
    <font>
      <sz val="12"/>
      <color theme="1"/>
      <name val="Arial"/>
    </font>
    <font>
      <sz val="11"/>
      <color theme="0"/>
      <name val="Calibri"/>
    </font>
    <font>
      <b/>
      <sz val="11"/>
      <color theme="0"/>
      <name val="Calibri"/>
    </font>
    <font>
      <b/>
      <sz val="11"/>
      <color rgb="FF000000"/>
      <name val="Calibri"/>
    </font>
    <font>
      <sz val="10"/>
      <color rgb="FFFFFFFF"/>
      <name val="Arial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CCCCCC"/>
        <bgColor rgb="FFCCCCCC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1"/>
        <bgColor theme="1"/>
      </patternFill>
    </fill>
    <fill>
      <patternFill patternType="solid">
        <fgColor rgb="FFC9DAF8"/>
        <bgColor rgb="FFC9DAF8"/>
      </patternFill>
    </fill>
    <fill>
      <patternFill patternType="solid">
        <fgColor rgb="FFCFE2F3"/>
        <bgColor rgb="FFCFE2F3"/>
      </patternFill>
    </fill>
    <fill>
      <patternFill patternType="solid">
        <fgColor rgb="FFD9D2E9"/>
        <bgColor rgb="FFD9D2E9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</borders>
  <cellStyleXfs count="1">
    <xf numFmtId="0" fontId="0" fillId="0" borderId="0"/>
  </cellStyleXfs>
  <cellXfs count="91">
    <xf numFmtId="0" fontId="0" fillId="0" borderId="0" xfId="0" applyFont="1" applyAlignment="1"/>
    <xf numFmtId="0" fontId="5" fillId="0" borderId="10" xfId="0" applyFont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left" vertical="center" wrapText="1"/>
    </xf>
    <xf numFmtId="0" fontId="4" fillId="0" borderId="0" xfId="0" applyFont="1" applyAlignment="1"/>
    <xf numFmtId="0" fontId="5" fillId="0" borderId="10" xfId="0" applyFont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2" fontId="7" fillId="7" borderId="10" xfId="0" applyNumberFormat="1" applyFont="1" applyFill="1" applyBorder="1" applyAlignment="1">
      <alignment horizontal="center"/>
    </xf>
    <xf numFmtId="2" fontId="9" fillId="7" borderId="10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 wrapText="1"/>
    </xf>
    <xf numFmtId="164" fontId="12" fillId="2" borderId="10" xfId="0" applyNumberFormat="1" applyFont="1" applyFill="1" applyBorder="1" applyAlignment="1">
      <alignment horizontal="center" vertical="center" wrapText="1"/>
    </xf>
    <xf numFmtId="164" fontId="13" fillId="2" borderId="10" xfId="0" applyNumberFormat="1" applyFont="1" applyFill="1" applyBorder="1" applyAlignment="1">
      <alignment horizontal="center" vertical="center" wrapText="1"/>
    </xf>
    <xf numFmtId="164" fontId="12" fillId="2" borderId="10" xfId="0" applyNumberFormat="1" applyFont="1" applyFill="1" applyBorder="1" applyAlignment="1">
      <alignment horizontal="center" vertical="center" wrapText="1"/>
    </xf>
    <xf numFmtId="0" fontId="7" fillId="8" borderId="0" xfId="0" applyFont="1" applyFill="1"/>
    <xf numFmtId="164" fontId="14" fillId="2" borderId="0" xfId="0" applyNumberFormat="1" applyFont="1" applyFill="1" applyAlignment="1">
      <alignment horizontal="center" vertical="center" wrapText="1"/>
    </xf>
    <xf numFmtId="164" fontId="14" fillId="2" borderId="10" xfId="0" applyNumberFormat="1" applyFont="1" applyFill="1" applyBorder="1" applyAlignment="1">
      <alignment horizontal="center" vertical="center" wrapText="1"/>
    </xf>
    <xf numFmtId="0" fontId="6" fillId="9" borderId="10" xfId="0" applyFont="1" applyFill="1" applyBorder="1" applyAlignment="1">
      <alignment horizontal="center"/>
    </xf>
    <xf numFmtId="0" fontId="7" fillId="9" borderId="10" xfId="0" applyFont="1" applyFill="1" applyBorder="1" applyAlignment="1">
      <alignment horizontal="center"/>
    </xf>
    <xf numFmtId="2" fontId="6" fillId="5" borderId="10" xfId="0" applyNumberFormat="1" applyFont="1" applyFill="1" applyBorder="1" applyAlignment="1">
      <alignment horizontal="center"/>
    </xf>
    <xf numFmtId="0" fontId="7" fillId="10" borderId="10" xfId="0" applyFont="1" applyFill="1" applyBorder="1" applyAlignment="1">
      <alignment horizontal="center" vertical="center"/>
    </xf>
    <xf numFmtId="2" fontId="15" fillId="10" borderId="10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2" fontId="15" fillId="6" borderId="10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/>
    </xf>
    <xf numFmtId="0" fontId="7" fillId="11" borderId="10" xfId="0" applyFont="1" applyFill="1" applyBorder="1" applyAlignment="1">
      <alignment horizontal="center" vertical="center"/>
    </xf>
    <xf numFmtId="2" fontId="15" fillId="11" borderId="10" xfId="0" applyNumberFormat="1" applyFont="1" applyFill="1" applyBorder="1" applyAlignment="1">
      <alignment horizontal="center" vertical="center"/>
    </xf>
    <xf numFmtId="0" fontId="6" fillId="11" borderId="10" xfId="0" applyFont="1" applyFill="1" applyBorder="1" applyAlignment="1">
      <alignment horizontal="center"/>
    </xf>
    <xf numFmtId="0" fontId="15" fillId="0" borderId="0" xfId="0" applyFont="1"/>
    <xf numFmtId="164" fontId="14" fillId="0" borderId="0" xfId="0" applyNumberFormat="1" applyFont="1" applyAlignment="1">
      <alignment horizontal="center" vertical="center" wrapText="1"/>
    </xf>
    <xf numFmtId="164" fontId="14" fillId="0" borderId="0" xfId="0" applyNumberFormat="1" applyFont="1" applyAlignment="1">
      <alignment horizontal="center" vertical="center" wrapText="1"/>
    </xf>
    <xf numFmtId="2" fontId="15" fillId="0" borderId="0" xfId="0" applyNumberFormat="1" applyFont="1" applyAlignment="1">
      <alignment horizontal="center" vertical="center"/>
    </xf>
    <xf numFmtId="49" fontId="18" fillId="8" borderId="17" xfId="0" applyNumberFormat="1" applyFont="1" applyFill="1" applyBorder="1" applyAlignment="1">
      <alignment horizontal="center"/>
    </xf>
    <xf numFmtId="49" fontId="19" fillId="8" borderId="17" xfId="0" applyNumberFormat="1" applyFont="1" applyFill="1" applyBorder="1" applyAlignment="1">
      <alignment horizontal="center"/>
    </xf>
    <xf numFmtId="49" fontId="20" fillId="0" borderId="12" xfId="0" applyNumberFormat="1" applyFont="1" applyBorder="1" applyAlignment="1">
      <alignment horizontal="center"/>
    </xf>
    <xf numFmtId="49" fontId="20" fillId="0" borderId="10" xfId="0" applyNumberFormat="1" applyFont="1" applyBorder="1" applyAlignment="1">
      <alignment horizontal="center"/>
    </xf>
    <xf numFmtId="49" fontId="20" fillId="0" borderId="10" xfId="0" applyNumberFormat="1" applyFont="1" applyBorder="1" applyAlignment="1">
      <alignment horizontal="center"/>
    </xf>
    <xf numFmtId="0" fontId="21" fillId="8" borderId="18" xfId="0" applyFont="1" applyFill="1" applyBorder="1" applyAlignment="1">
      <alignment horizontal="center"/>
    </xf>
    <xf numFmtId="0" fontId="22" fillId="8" borderId="18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49" fontId="6" fillId="0" borderId="10" xfId="0" applyNumberFormat="1" applyFont="1" applyBorder="1" applyAlignment="1">
      <alignment horizontal="center"/>
    </xf>
    <xf numFmtId="49" fontId="6" fillId="0" borderId="10" xfId="0" applyNumberFormat="1" applyFont="1" applyBorder="1" applyAlignment="1">
      <alignment horizontal="center"/>
    </xf>
    <xf numFmtId="49" fontId="18" fillId="8" borderId="18" xfId="0" applyNumberFormat="1" applyFont="1" applyFill="1" applyBorder="1" applyAlignment="1">
      <alignment horizontal="center"/>
    </xf>
    <xf numFmtId="49" fontId="20" fillId="4" borderId="10" xfId="0" applyNumberFormat="1" applyFont="1" applyFill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/>
    <xf numFmtId="0" fontId="1" fillId="2" borderId="0" xfId="0" applyFont="1" applyFill="1" applyAlignment="1">
      <alignment horizontal="center" vertical="center" wrapText="1"/>
    </xf>
    <xf numFmtId="0" fontId="0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4" fillId="3" borderId="4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3" fillId="0" borderId="6" xfId="0" applyFont="1" applyBorder="1"/>
    <xf numFmtId="0" fontId="6" fillId="0" borderId="11" xfId="0" applyFont="1" applyBorder="1" applyAlignment="1">
      <alignment horizontal="center" vertical="center" wrapText="1"/>
    </xf>
    <xf numFmtId="0" fontId="3" fillId="0" borderId="11" xfId="0" applyFont="1" applyBorder="1"/>
    <xf numFmtId="0" fontId="3" fillId="0" borderId="12" xfId="0" applyFont="1" applyBorder="1"/>
    <xf numFmtId="0" fontId="6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7" fillId="9" borderId="13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 vertical="center" wrapText="1"/>
    </xf>
    <xf numFmtId="0" fontId="7" fillId="10" borderId="13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11" borderId="13" xfId="0" applyFont="1" applyFill="1" applyBorder="1" applyAlignment="1">
      <alignment horizontal="center" vertical="center"/>
    </xf>
    <xf numFmtId="0" fontId="17" fillId="8" borderId="14" xfId="0" applyFont="1" applyFill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/>
    <xf numFmtId="0" fontId="19" fillId="8" borderId="14" xfId="0" applyFont="1" applyFill="1" applyBorder="1" applyAlignment="1">
      <alignment horizontal="center"/>
    </xf>
    <xf numFmtId="0" fontId="24" fillId="8" borderId="0" xfId="0" applyFont="1" applyFill="1" applyAlignment="1">
      <alignment horizontal="center"/>
    </xf>
    <xf numFmtId="0" fontId="7" fillId="4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72"/>
  <sheetViews>
    <sheetView tabSelected="1" workbookViewId="0">
      <selection activeCell="D21" sqref="D21"/>
    </sheetView>
  </sheetViews>
  <sheetFormatPr defaultColWidth="12.5703125" defaultRowHeight="15.75" customHeight="1"/>
  <cols>
    <col min="1" max="1" width="19.5703125" customWidth="1"/>
    <col min="3" max="3" width="19.28515625" customWidth="1"/>
    <col min="4" max="4" width="20.42578125" customWidth="1"/>
    <col min="5" max="5" width="12.7109375" customWidth="1"/>
    <col min="6" max="6" width="9.140625" customWidth="1"/>
    <col min="7" max="7" width="11.7109375" customWidth="1"/>
    <col min="15" max="15" width="31.42578125" customWidth="1"/>
  </cols>
  <sheetData>
    <row r="1" spans="1:14">
      <c r="A1" s="58" t="s">
        <v>0</v>
      </c>
      <c r="B1" s="59"/>
      <c r="C1" s="59"/>
      <c r="D1" s="59"/>
      <c r="E1" s="59"/>
      <c r="F1" s="59"/>
      <c r="G1" s="59"/>
      <c r="H1" s="59"/>
      <c r="I1" s="59"/>
      <c r="J1" s="60" t="s">
        <v>1</v>
      </c>
      <c r="K1" s="61"/>
      <c r="L1" s="61"/>
      <c r="M1" s="61"/>
      <c r="N1" s="62"/>
    </row>
    <row r="2" spans="1:14">
      <c r="A2" s="66" t="s">
        <v>0</v>
      </c>
      <c r="B2" s="67"/>
      <c r="C2" s="67"/>
      <c r="D2" s="68"/>
      <c r="E2" s="66" t="s">
        <v>2</v>
      </c>
      <c r="F2" s="68"/>
      <c r="G2" s="66" t="s">
        <v>3</v>
      </c>
      <c r="H2" s="67"/>
      <c r="I2" s="68"/>
      <c r="J2" s="63"/>
      <c r="K2" s="64"/>
      <c r="L2" s="64"/>
      <c r="M2" s="64"/>
      <c r="N2" s="65"/>
    </row>
    <row r="3" spans="1:14" ht="12.75">
      <c r="A3" s="1" t="s">
        <v>4</v>
      </c>
      <c r="B3" s="2" t="s">
        <v>5</v>
      </c>
      <c r="C3" s="3" t="s">
        <v>125</v>
      </c>
      <c r="D3" s="3" t="s">
        <v>6</v>
      </c>
      <c r="E3" s="2" t="s">
        <v>7</v>
      </c>
      <c r="F3" s="2" t="s">
        <v>8</v>
      </c>
      <c r="G3" s="4" t="s">
        <v>8</v>
      </c>
      <c r="H3" s="2" t="s">
        <v>9</v>
      </c>
      <c r="I3" s="2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spans="1:14">
      <c r="A4" s="69" t="s">
        <v>16</v>
      </c>
      <c r="B4" s="6" t="s">
        <v>17</v>
      </c>
      <c r="C4" s="7" t="s">
        <v>18</v>
      </c>
      <c r="D4" s="7" t="s">
        <v>19</v>
      </c>
      <c r="E4" s="7" t="s">
        <v>20</v>
      </c>
      <c r="F4" s="7" t="s">
        <v>20</v>
      </c>
      <c r="G4" s="7" t="s">
        <v>21</v>
      </c>
      <c r="H4" s="7" t="s">
        <v>21</v>
      </c>
      <c r="I4" s="7" t="s">
        <v>22</v>
      </c>
      <c r="J4" s="7" t="s">
        <v>23</v>
      </c>
      <c r="K4" s="7" t="s">
        <v>21</v>
      </c>
      <c r="L4" s="7" t="s">
        <v>21</v>
      </c>
      <c r="M4" s="7" t="s">
        <v>21</v>
      </c>
      <c r="N4" s="7" t="s">
        <v>21</v>
      </c>
    </row>
    <row r="5" spans="1:14">
      <c r="A5" s="70"/>
      <c r="B5" s="6" t="s">
        <v>24</v>
      </c>
      <c r="C5" s="7" t="s">
        <v>18</v>
      </c>
      <c r="D5" s="7" t="s">
        <v>19</v>
      </c>
      <c r="E5" s="7" t="s">
        <v>20</v>
      </c>
      <c r="F5" s="7" t="s">
        <v>20</v>
      </c>
      <c r="G5" s="7" t="s">
        <v>25</v>
      </c>
      <c r="H5" s="7" t="s">
        <v>25</v>
      </c>
      <c r="I5" s="7" t="s">
        <v>25</v>
      </c>
      <c r="J5" s="7" t="s">
        <v>25</v>
      </c>
      <c r="K5" s="7" t="s">
        <v>26</v>
      </c>
      <c r="L5" s="7" t="s">
        <v>26</v>
      </c>
      <c r="M5" s="7" t="s">
        <v>25</v>
      </c>
      <c r="N5" s="7" t="s">
        <v>25</v>
      </c>
    </row>
    <row r="6" spans="1:14">
      <c r="A6" s="70"/>
      <c r="B6" s="6" t="s">
        <v>27</v>
      </c>
      <c r="C6" s="7" t="s">
        <v>28</v>
      </c>
      <c r="D6" s="7" t="s">
        <v>19</v>
      </c>
      <c r="E6" s="7" t="s">
        <v>29</v>
      </c>
      <c r="F6" s="7" t="s">
        <v>20</v>
      </c>
      <c r="G6" s="7" t="s">
        <v>22</v>
      </c>
      <c r="H6" s="7" t="s">
        <v>22</v>
      </c>
      <c r="I6" s="7" t="s">
        <v>25</v>
      </c>
      <c r="J6" s="7" t="s">
        <v>23</v>
      </c>
      <c r="K6" s="7" t="s">
        <v>23</v>
      </c>
      <c r="L6" s="7" t="s">
        <v>21</v>
      </c>
      <c r="M6" s="7" t="s">
        <v>21</v>
      </c>
      <c r="N6" s="7" t="s">
        <v>21</v>
      </c>
    </row>
    <row r="7" spans="1:14">
      <c r="A7" s="71"/>
      <c r="B7" s="6" t="s">
        <v>30</v>
      </c>
      <c r="C7" s="7" t="s">
        <v>31</v>
      </c>
      <c r="D7" s="7" t="s">
        <v>32</v>
      </c>
      <c r="E7" s="7" t="s">
        <v>33</v>
      </c>
      <c r="F7" s="7" t="s">
        <v>20</v>
      </c>
      <c r="G7" s="7" t="s">
        <v>25</v>
      </c>
      <c r="H7" s="7" t="s">
        <v>25</v>
      </c>
      <c r="I7" s="7" t="s">
        <v>22</v>
      </c>
      <c r="J7" s="7" t="s">
        <v>26</v>
      </c>
      <c r="K7" s="7" t="s">
        <v>25</v>
      </c>
      <c r="L7" s="7" t="s">
        <v>25</v>
      </c>
      <c r="M7" s="7" t="s">
        <v>21</v>
      </c>
      <c r="N7" s="7" t="s">
        <v>21</v>
      </c>
    </row>
    <row r="8" spans="1:14">
      <c r="A8" s="72" t="s">
        <v>34</v>
      </c>
      <c r="B8" s="6" t="s">
        <v>35</v>
      </c>
      <c r="C8" s="7" t="s">
        <v>36</v>
      </c>
      <c r="D8" s="7" t="s">
        <v>32</v>
      </c>
      <c r="E8" s="7" t="s">
        <v>33</v>
      </c>
      <c r="F8" s="7" t="s">
        <v>20</v>
      </c>
      <c r="G8" s="7" t="s">
        <v>21</v>
      </c>
      <c r="H8" s="7" t="s">
        <v>21</v>
      </c>
      <c r="I8" s="7" t="s">
        <v>25</v>
      </c>
      <c r="J8" s="7" t="s">
        <v>25</v>
      </c>
      <c r="K8" s="7" t="s">
        <v>37</v>
      </c>
      <c r="L8" s="7" t="s">
        <v>37</v>
      </c>
      <c r="M8" s="7" t="s">
        <v>26</v>
      </c>
      <c r="N8" s="7" t="s">
        <v>37</v>
      </c>
    </row>
    <row r="9" spans="1:14">
      <c r="A9" s="70"/>
      <c r="B9" s="6" t="s">
        <v>38</v>
      </c>
      <c r="C9" s="7" t="s">
        <v>39</v>
      </c>
      <c r="D9" s="7" t="s">
        <v>19</v>
      </c>
      <c r="E9" s="7" t="s">
        <v>29</v>
      </c>
      <c r="F9" s="7" t="s">
        <v>40</v>
      </c>
      <c r="G9" s="7" t="s">
        <v>37</v>
      </c>
      <c r="H9" s="7" t="s">
        <v>37</v>
      </c>
      <c r="I9" s="7" t="s">
        <v>37</v>
      </c>
      <c r="J9" s="7" t="s">
        <v>37</v>
      </c>
      <c r="K9" s="7" t="s">
        <v>37</v>
      </c>
      <c r="L9" s="7" t="s">
        <v>37</v>
      </c>
      <c r="M9" s="7" t="s">
        <v>37</v>
      </c>
      <c r="N9" s="7" t="s">
        <v>37</v>
      </c>
    </row>
    <row r="10" spans="1:14">
      <c r="A10" s="70"/>
      <c r="B10" s="6" t="s">
        <v>41</v>
      </c>
      <c r="C10" s="7" t="s">
        <v>42</v>
      </c>
      <c r="D10" s="7" t="s">
        <v>43</v>
      </c>
      <c r="E10" s="7" t="s">
        <v>33</v>
      </c>
      <c r="F10" s="7" t="s">
        <v>33</v>
      </c>
      <c r="G10" s="7" t="s">
        <v>37</v>
      </c>
      <c r="H10" s="7" t="s">
        <v>37</v>
      </c>
      <c r="I10" s="7" t="s">
        <v>26</v>
      </c>
      <c r="J10" s="7" t="s">
        <v>26</v>
      </c>
      <c r="K10" s="7" t="s">
        <v>37</v>
      </c>
      <c r="L10" s="7" t="s">
        <v>37</v>
      </c>
      <c r="M10" s="7" t="s">
        <v>25</v>
      </c>
      <c r="N10" s="7" t="s">
        <v>25</v>
      </c>
    </row>
    <row r="11" spans="1:14">
      <c r="A11" s="70"/>
      <c r="B11" s="6" t="s">
        <v>44</v>
      </c>
      <c r="C11" s="7" t="s">
        <v>42</v>
      </c>
      <c r="D11" s="7" t="s">
        <v>19</v>
      </c>
      <c r="E11" s="7" t="s">
        <v>29</v>
      </c>
      <c r="F11" s="7" t="s">
        <v>20</v>
      </c>
      <c r="G11" s="7" t="s">
        <v>26</v>
      </c>
      <c r="H11" s="7" t="s">
        <v>25</v>
      </c>
      <c r="I11" s="7" t="s">
        <v>26</v>
      </c>
      <c r="J11" s="7" t="s">
        <v>25</v>
      </c>
      <c r="K11" s="7" t="s">
        <v>26</v>
      </c>
      <c r="L11" s="7" t="s">
        <v>26</v>
      </c>
      <c r="M11" s="7" t="s">
        <v>25</v>
      </c>
      <c r="N11" s="7" t="s">
        <v>25</v>
      </c>
    </row>
    <row r="12" spans="1:14">
      <c r="A12" s="70"/>
      <c r="B12" s="6" t="s">
        <v>45</v>
      </c>
      <c r="C12" s="7" t="s">
        <v>42</v>
      </c>
      <c r="D12" s="7" t="s">
        <v>19</v>
      </c>
      <c r="E12" s="7" t="s">
        <v>40</v>
      </c>
      <c r="F12" s="7" t="s">
        <v>33</v>
      </c>
      <c r="G12" s="7" t="s">
        <v>26</v>
      </c>
      <c r="H12" s="7" t="s">
        <v>25</v>
      </c>
      <c r="I12" s="7" t="s">
        <v>37</v>
      </c>
      <c r="J12" s="7" t="s">
        <v>26</v>
      </c>
      <c r="K12" s="7" t="s">
        <v>37</v>
      </c>
      <c r="L12" s="7" t="s">
        <v>37</v>
      </c>
      <c r="M12" s="7" t="s">
        <v>37</v>
      </c>
      <c r="N12" s="7" t="s">
        <v>37</v>
      </c>
    </row>
    <row r="13" spans="1:14">
      <c r="A13" s="71"/>
      <c r="B13" s="6" t="s">
        <v>46</v>
      </c>
      <c r="C13" s="7" t="s">
        <v>36</v>
      </c>
      <c r="D13" s="7" t="s">
        <v>19</v>
      </c>
      <c r="E13" s="7" t="s">
        <v>40</v>
      </c>
      <c r="F13" s="7" t="s">
        <v>40</v>
      </c>
      <c r="G13" s="7" t="s">
        <v>37</v>
      </c>
      <c r="H13" s="7" t="s">
        <v>37</v>
      </c>
      <c r="I13" s="7" t="s">
        <v>26</v>
      </c>
      <c r="J13" s="7" t="s">
        <v>37</v>
      </c>
      <c r="K13" s="7" t="s">
        <v>37</v>
      </c>
      <c r="L13" s="7" t="s">
        <v>37</v>
      </c>
      <c r="M13" s="7" t="s">
        <v>37</v>
      </c>
      <c r="N13" s="7" t="s">
        <v>37</v>
      </c>
    </row>
    <row r="14" spans="1:14">
      <c r="A14" s="73" t="s">
        <v>47</v>
      </c>
      <c r="B14" s="6" t="s">
        <v>48</v>
      </c>
      <c r="C14" s="7" t="s">
        <v>39</v>
      </c>
      <c r="D14" s="7" t="s">
        <v>32</v>
      </c>
      <c r="E14" s="7" t="s">
        <v>29</v>
      </c>
      <c r="F14" s="7" t="s">
        <v>33</v>
      </c>
      <c r="G14" s="7" t="s">
        <v>37</v>
      </c>
      <c r="H14" s="7" t="s">
        <v>26</v>
      </c>
      <c r="I14" s="7" t="s">
        <v>25</v>
      </c>
      <c r="J14" s="7" t="s">
        <v>26</v>
      </c>
      <c r="K14" s="7" t="s">
        <v>37</v>
      </c>
      <c r="L14" s="7" t="s">
        <v>37</v>
      </c>
      <c r="M14" s="7" t="s">
        <v>37</v>
      </c>
      <c r="N14" s="7" t="s">
        <v>37</v>
      </c>
    </row>
    <row r="15" spans="1:14">
      <c r="A15" s="70"/>
      <c r="B15" s="6" t="s">
        <v>49</v>
      </c>
      <c r="C15" s="7" t="s">
        <v>36</v>
      </c>
      <c r="D15" s="7" t="s">
        <v>32</v>
      </c>
      <c r="E15" s="7" t="s">
        <v>50</v>
      </c>
      <c r="F15" s="7" t="s">
        <v>33</v>
      </c>
      <c r="G15" s="7" t="s">
        <v>26</v>
      </c>
      <c r="H15" s="7" t="s">
        <v>25</v>
      </c>
      <c r="I15" s="7" t="s">
        <v>21</v>
      </c>
      <c r="J15" s="7" t="s">
        <v>26</v>
      </c>
      <c r="K15" s="7" t="s">
        <v>26</v>
      </c>
      <c r="L15" s="7" t="s">
        <v>26</v>
      </c>
      <c r="M15" s="7" t="s">
        <v>26</v>
      </c>
      <c r="N15" s="7" t="s">
        <v>26</v>
      </c>
    </row>
    <row r="16" spans="1:14">
      <c r="A16" s="70"/>
      <c r="B16" s="6" t="s">
        <v>51</v>
      </c>
      <c r="C16" s="7" t="s">
        <v>18</v>
      </c>
      <c r="D16" s="7" t="s">
        <v>19</v>
      </c>
      <c r="E16" s="7" t="s">
        <v>20</v>
      </c>
      <c r="F16" s="7" t="s">
        <v>20</v>
      </c>
      <c r="G16" s="7" t="s">
        <v>25</v>
      </c>
      <c r="H16" s="7" t="s">
        <v>21</v>
      </c>
      <c r="I16" s="7" t="s">
        <v>22</v>
      </c>
      <c r="J16" s="7" t="s">
        <v>21</v>
      </c>
      <c r="K16" s="7" t="s">
        <v>25</v>
      </c>
      <c r="L16" s="7" t="s">
        <v>25</v>
      </c>
      <c r="M16" s="7" t="s">
        <v>25</v>
      </c>
      <c r="N16" s="7" t="s">
        <v>25</v>
      </c>
    </row>
    <row r="17" spans="1:15">
      <c r="A17" s="70"/>
      <c r="B17" s="6" t="s">
        <v>52</v>
      </c>
      <c r="C17" s="7" t="s">
        <v>42</v>
      </c>
      <c r="D17" s="7" t="s">
        <v>43</v>
      </c>
      <c r="E17" s="7" t="s">
        <v>33</v>
      </c>
      <c r="F17" s="7" t="s">
        <v>33</v>
      </c>
      <c r="G17" s="8" t="s">
        <v>26</v>
      </c>
      <c r="H17" s="7" t="s">
        <v>37</v>
      </c>
      <c r="I17" s="7" t="s">
        <v>21</v>
      </c>
      <c r="J17" s="7" t="s">
        <v>25</v>
      </c>
      <c r="K17" s="7" t="s">
        <v>26</v>
      </c>
      <c r="L17" s="7" t="s">
        <v>37</v>
      </c>
      <c r="M17" s="9" t="s">
        <v>26</v>
      </c>
      <c r="N17" s="7" t="s">
        <v>26</v>
      </c>
    </row>
    <row r="18" spans="1:15">
      <c r="A18" s="70"/>
      <c r="B18" s="6" t="s">
        <v>53</v>
      </c>
      <c r="C18" s="7" t="s">
        <v>18</v>
      </c>
      <c r="D18" s="7" t="s">
        <v>19</v>
      </c>
      <c r="E18" s="7" t="s">
        <v>40</v>
      </c>
      <c r="F18" s="7" t="s">
        <v>33</v>
      </c>
      <c r="G18" s="8" t="s">
        <v>26</v>
      </c>
      <c r="H18" s="7" t="s">
        <v>26</v>
      </c>
      <c r="I18" s="7" t="s">
        <v>26</v>
      </c>
      <c r="J18" s="7" t="s">
        <v>26</v>
      </c>
      <c r="K18" s="7" t="s">
        <v>26</v>
      </c>
      <c r="L18" s="7" t="s">
        <v>26</v>
      </c>
      <c r="M18" s="7" t="s">
        <v>26</v>
      </c>
      <c r="N18" s="7" t="s">
        <v>26</v>
      </c>
    </row>
    <row r="19" spans="1:15">
      <c r="A19" s="71"/>
      <c r="B19" s="6" t="s">
        <v>54</v>
      </c>
      <c r="C19" s="7" t="s">
        <v>39</v>
      </c>
      <c r="D19" s="7" t="s">
        <v>19</v>
      </c>
      <c r="E19" s="7" t="s">
        <v>33</v>
      </c>
      <c r="F19" s="7" t="s">
        <v>33</v>
      </c>
      <c r="G19" s="8" t="s">
        <v>26</v>
      </c>
      <c r="H19" s="7" t="s">
        <v>25</v>
      </c>
      <c r="I19" s="7" t="s">
        <v>25</v>
      </c>
      <c r="J19" s="7" t="s">
        <v>25</v>
      </c>
      <c r="K19" s="7" t="s">
        <v>26</v>
      </c>
      <c r="L19" s="7" t="s">
        <v>26</v>
      </c>
      <c r="M19" s="7" t="s">
        <v>26</v>
      </c>
      <c r="N19" s="7" t="s">
        <v>26</v>
      </c>
    </row>
    <row r="23" spans="1:15">
      <c r="A23" s="76" t="s">
        <v>0</v>
      </c>
      <c r="B23" s="59"/>
      <c r="C23" s="59"/>
      <c r="D23" s="59"/>
      <c r="E23" s="59"/>
      <c r="F23" s="59"/>
      <c r="G23" s="59"/>
      <c r="H23" s="59"/>
      <c r="I23" s="59"/>
      <c r="J23" s="77" t="s">
        <v>1</v>
      </c>
      <c r="K23" s="61"/>
      <c r="L23" s="61"/>
      <c r="M23" s="61"/>
      <c r="N23" s="62"/>
    </row>
    <row r="24" spans="1:15">
      <c r="A24" s="78" t="s">
        <v>0</v>
      </c>
      <c r="B24" s="67"/>
      <c r="C24" s="67"/>
      <c r="D24" s="68"/>
      <c r="E24" s="78" t="s">
        <v>2</v>
      </c>
      <c r="F24" s="68"/>
      <c r="G24" s="78" t="s">
        <v>3</v>
      </c>
      <c r="H24" s="67"/>
      <c r="I24" s="68"/>
      <c r="J24" s="63"/>
      <c r="K24" s="64"/>
      <c r="L24" s="64"/>
      <c r="M24" s="64"/>
      <c r="N24" s="65"/>
      <c r="O24" s="10"/>
    </row>
    <row r="25" spans="1:15" ht="12.75">
      <c r="A25" s="11" t="s">
        <v>4</v>
      </c>
      <c r="B25" s="12" t="s">
        <v>5</v>
      </c>
      <c r="C25" s="3" t="s">
        <v>125</v>
      </c>
      <c r="D25" s="13" t="s">
        <v>6</v>
      </c>
      <c r="E25" s="12" t="s">
        <v>7</v>
      </c>
      <c r="F25" s="12" t="s">
        <v>8</v>
      </c>
      <c r="G25" s="14" t="s">
        <v>8</v>
      </c>
      <c r="H25" s="12" t="s">
        <v>9</v>
      </c>
      <c r="I25" s="12" t="s">
        <v>10</v>
      </c>
      <c r="J25" s="15" t="s">
        <v>11</v>
      </c>
      <c r="K25" s="15" t="s">
        <v>12</v>
      </c>
      <c r="L25" s="15" t="s">
        <v>13</v>
      </c>
      <c r="M25" s="15" t="s">
        <v>14</v>
      </c>
      <c r="N25" s="15" t="s">
        <v>15</v>
      </c>
      <c r="O25" s="10"/>
    </row>
    <row r="26" spans="1:15" ht="15.75" customHeight="1">
      <c r="A26" s="69" t="s">
        <v>16</v>
      </c>
      <c r="B26" s="16" t="s">
        <v>17</v>
      </c>
      <c r="C26" s="17" t="s">
        <v>18</v>
      </c>
      <c r="D26" s="17" t="s">
        <v>19</v>
      </c>
      <c r="E26" s="17">
        <v>1</v>
      </c>
      <c r="F26" s="17">
        <v>1</v>
      </c>
      <c r="G26" s="17">
        <v>2</v>
      </c>
      <c r="H26" s="17">
        <v>2</v>
      </c>
      <c r="I26" s="17">
        <v>1</v>
      </c>
      <c r="J26" s="17">
        <v>1</v>
      </c>
      <c r="K26" s="17">
        <v>2</v>
      </c>
      <c r="L26" s="17">
        <v>2</v>
      </c>
      <c r="M26" s="17">
        <v>2</v>
      </c>
      <c r="N26" s="17">
        <v>2</v>
      </c>
      <c r="O26" s="10"/>
    </row>
    <row r="27" spans="1:15" ht="15.75" customHeight="1">
      <c r="A27" s="70"/>
      <c r="B27" s="16" t="s">
        <v>24</v>
      </c>
      <c r="C27" s="17" t="s">
        <v>18</v>
      </c>
      <c r="D27" s="17" t="s">
        <v>19</v>
      </c>
      <c r="E27" s="17">
        <v>1</v>
      </c>
      <c r="F27" s="17">
        <v>1</v>
      </c>
      <c r="G27" s="17">
        <v>3</v>
      </c>
      <c r="H27" s="17">
        <v>3</v>
      </c>
      <c r="I27" s="17">
        <v>3</v>
      </c>
      <c r="J27" s="17">
        <v>3</v>
      </c>
      <c r="K27" s="17">
        <v>4</v>
      </c>
      <c r="L27" s="17">
        <v>4</v>
      </c>
      <c r="M27" s="17">
        <v>3</v>
      </c>
      <c r="N27" s="17">
        <v>3</v>
      </c>
      <c r="O27" s="10"/>
    </row>
    <row r="28" spans="1:15" ht="15.75" customHeight="1">
      <c r="A28" s="70"/>
      <c r="B28" s="16" t="s">
        <v>27</v>
      </c>
      <c r="C28" s="17" t="s">
        <v>28</v>
      </c>
      <c r="D28" s="17" t="s">
        <v>19</v>
      </c>
      <c r="E28" s="17">
        <v>4</v>
      </c>
      <c r="F28" s="17">
        <v>1</v>
      </c>
      <c r="G28" s="17">
        <v>1</v>
      </c>
      <c r="H28" s="17">
        <v>1</v>
      </c>
      <c r="I28" s="17">
        <v>2</v>
      </c>
      <c r="J28" s="17">
        <v>1</v>
      </c>
      <c r="K28" s="17">
        <v>1</v>
      </c>
      <c r="L28" s="17">
        <v>2</v>
      </c>
      <c r="M28" s="17">
        <v>2</v>
      </c>
      <c r="N28" s="17">
        <v>2</v>
      </c>
      <c r="O28" s="10"/>
    </row>
    <row r="29" spans="1:15" ht="15.75" customHeight="1">
      <c r="A29" s="71"/>
      <c r="B29" s="16" t="s">
        <v>30</v>
      </c>
      <c r="C29" s="17" t="s">
        <v>31</v>
      </c>
      <c r="D29" s="17" t="s">
        <v>32</v>
      </c>
      <c r="E29" s="17">
        <v>2</v>
      </c>
      <c r="F29" s="17">
        <v>1</v>
      </c>
      <c r="G29" s="17">
        <v>3</v>
      </c>
      <c r="H29" s="17">
        <v>3</v>
      </c>
      <c r="I29" s="17">
        <v>1</v>
      </c>
      <c r="J29" s="17">
        <v>4</v>
      </c>
      <c r="K29" s="17">
        <v>3</v>
      </c>
      <c r="L29" s="17">
        <v>3</v>
      </c>
      <c r="M29" s="17">
        <v>2</v>
      </c>
      <c r="N29" s="17">
        <v>2</v>
      </c>
      <c r="O29" s="10"/>
    </row>
    <row r="30" spans="1:15" ht="15.75" customHeight="1">
      <c r="A30" s="72" t="s">
        <v>34</v>
      </c>
      <c r="B30" s="16" t="s">
        <v>35</v>
      </c>
      <c r="C30" s="17" t="s">
        <v>36</v>
      </c>
      <c r="D30" s="17" t="s">
        <v>32</v>
      </c>
      <c r="E30" s="17">
        <v>2</v>
      </c>
      <c r="F30" s="17">
        <v>1</v>
      </c>
      <c r="G30" s="17">
        <v>2</v>
      </c>
      <c r="H30" s="17">
        <v>2</v>
      </c>
      <c r="I30" s="17">
        <v>3</v>
      </c>
      <c r="J30" s="17">
        <v>3</v>
      </c>
      <c r="K30" s="17">
        <v>5</v>
      </c>
      <c r="L30" s="17">
        <v>5</v>
      </c>
      <c r="M30" s="17">
        <v>4</v>
      </c>
      <c r="N30" s="17">
        <v>5</v>
      </c>
      <c r="O30" s="10"/>
    </row>
    <row r="31" spans="1:15" ht="15.75" customHeight="1">
      <c r="A31" s="70"/>
      <c r="B31" s="16" t="s">
        <v>38</v>
      </c>
      <c r="C31" s="17" t="s">
        <v>39</v>
      </c>
      <c r="D31" s="17" t="s">
        <v>19</v>
      </c>
      <c r="E31" s="17">
        <v>4</v>
      </c>
      <c r="F31" s="17">
        <v>3</v>
      </c>
      <c r="G31" s="17">
        <v>5</v>
      </c>
      <c r="H31" s="17">
        <v>5</v>
      </c>
      <c r="I31" s="17">
        <v>5</v>
      </c>
      <c r="J31" s="17">
        <v>5</v>
      </c>
      <c r="K31" s="17">
        <v>5</v>
      </c>
      <c r="L31" s="17">
        <v>5</v>
      </c>
      <c r="M31" s="17">
        <v>5</v>
      </c>
      <c r="N31" s="17">
        <v>5</v>
      </c>
      <c r="O31" s="10"/>
    </row>
    <row r="32" spans="1:15" ht="15.75" customHeight="1">
      <c r="A32" s="70"/>
      <c r="B32" s="16" t="s">
        <v>41</v>
      </c>
      <c r="C32" s="17" t="s">
        <v>42</v>
      </c>
      <c r="D32" s="17" t="s">
        <v>43</v>
      </c>
      <c r="E32" s="17">
        <v>2</v>
      </c>
      <c r="F32" s="17">
        <v>2</v>
      </c>
      <c r="G32" s="17">
        <v>5</v>
      </c>
      <c r="H32" s="17">
        <v>5</v>
      </c>
      <c r="I32" s="17">
        <v>4</v>
      </c>
      <c r="J32" s="17">
        <v>4</v>
      </c>
      <c r="K32" s="17">
        <v>5</v>
      </c>
      <c r="L32" s="17">
        <v>5</v>
      </c>
      <c r="M32" s="17">
        <v>3</v>
      </c>
      <c r="N32" s="17">
        <v>3</v>
      </c>
      <c r="O32" s="10"/>
    </row>
    <row r="33" spans="1:15" ht="15.75" customHeight="1">
      <c r="A33" s="70"/>
      <c r="B33" s="16" t="s">
        <v>44</v>
      </c>
      <c r="C33" s="17" t="s">
        <v>42</v>
      </c>
      <c r="D33" s="17" t="s">
        <v>19</v>
      </c>
      <c r="E33" s="17">
        <v>4</v>
      </c>
      <c r="F33" s="17">
        <v>1</v>
      </c>
      <c r="G33" s="17">
        <v>4</v>
      </c>
      <c r="H33" s="17">
        <v>3</v>
      </c>
      <c r="I33" s="17">
        <v>4</v>
      </c>
      <c r="J33" s="17">
        <v>3</v>
      </c>
      <c r="K33" s="17">
        <v>4</v>
      </c>
      <c r="L33" s="17">
        <v>4</v>
      </c>
      <c r="M33" s="17">
        <v>3</v>
      </c>
      <c r="N33" s="17">
        <v>3</v>
      </c>
      <c r="O33" s="10"/>
    </row>
    <row r="34" spans="1:15" ht="15.75" customHeight="1">
      <c r="A34" s="70"/>
      <c r="B34" s="16" t="s">
        <v>45</v>
      </c>
      <c r="C34" s="17" t="s">
        <v>42</v>
      </c>
      <c r="D34" s="17" t="s">
        <v>19</v>
      </c>
      <c r="E34" s="17">
        <v>3</v>
      </c>
      <c r="F34" s="17">
        <v>2</v>
      </c>
      <c r="G34" s="17">
        <v>4</v>
      </c>
      <c r="H34" s="17">
        <v>3</v>
      </c>
      <c r="I34" s="17">
        <v>5</v>
      </c>
      <c r="J34" s="17">
        <v>4</v>
      </c>
      <c r="K34" s="17">
        <v>5</v>
      </c>
      <c r="L34" s="17">
        <v>5</v>
      </c>
      <c r="M34" s="17">
        <v>5</v>
      </c>
      <c r="N34" s="17">
        <v>5</v>
      </c>
      <c r="O34" s="10"/>
    </row>
    <row r="35" spans="1:15" ht="15.75" customHeight="1">
      <c r="A35" s="71"/>
      <c r="B35" s="16" t="s">
        <v>46</v>
      </c>
      <c r="C35" s="17" t="s">
        <v>36</v>
      </c>
      <c r="D35" s="17" t="s">
        <v>19</v>
      </c>
      <c r="E35" s="17">
        <v>3</v>
      </c>
      <c r="F35" s="17">
        <v>3</v>
      </c>
      <c r="G35" s="17">
        <v>5</v>
      </c>
      <c r="H35" s="17">
        <v>5</v>
      </c>
      <c r="I35" s="17">
        <v>4</v>
      </c>
      <c r="J35" s="17">
        <v>5</v>
      </c>
      <c r="K35" s="17">
        <v>5</v>
      </c>
      <c r="L35" s="17">
        <v>5</v>
      </c>
      <c r="M35" s="17">
        <v>5</v>
      </c>
      <c r="N35" s="17">
        <v>5</v>
      </c>
      <c r="O35" s="10"/>
    </row>
    <row r="36" spans="1:15" ht="15.75" customHeight="1">
      <c r="A36" s="73" t="s">
        <v>47</v>
      </c>
      <c r="B36" s="16" t="s">
        <v>48</v>
      </c>
      <c r="C36" s="17" t="s">
        <v>39</v>
      </c>
      <c r="D36" s="17" t="s">
        <v>32</v>
      </c>
      <c r="E36" s="17">
        <v>4</v>
      </c>
      <c r="F36" s="17">
        <v>2</v>
      </c>
      <c r="G36" s="17">
        <v>5</v>
      </c>
      <c r="H36" s="17">
        <v>4</v>
      </c>
      <c r="I36" s="17">
        <v>3</v>
      </c>
      <c r="J36" s="17">
        <v>4</v>
      </c>
      <c r="K36" s="17">
        <v>5</v>
      </c>
      <c r="L36" s="17">
        <v>5</v>
      </c>
      <c r="M36" s="17">
        <v>5</v>
      </c>
      <c r="N36" s="17">
        <v>5</v>
      </c>
      <c r="O36" s="10"/>
    </row>
    <row r="37" spans="1:15" ht="15.75" customHeight="1">
      <c r="A37" s="70"/>
      <c r="B37" s="16" t="s">
        <v>49</v>
      </c>
      <c r="C37" s="17" t="s">
        <v>36</v>
      </c>
      <c r="D37" s="17" t="s">
        <v>32</v>
      </c>
      <c r="E37" s="17">
        <v>3</v>
      </c>
      <c r="F37" s="17">
        <v>2</v>
      </c>
      <c r="G37" s="17">
        <v>4</v>
      </c>
      <c r="H37" s="17">
        <v>3</v>
      </c>
      <c r="I37" s="17">
        <v>2</v>
      </c>
      <c r="J37" s="17">
        <v>4</v>
      </c>
      <c r="K37" s="17">
        <v>4</v>
      </c>
      <c r="L37" s="17">
        <v>4</v>
      </c>
      <c r="M37" s="17">
        <v>4</v>
      </c>
      <c r="N37" s="17">
        <v>4</v>
      </c>
      <c r="O37" s="10"/>
    </row>
    <row r="38" spans="1:15" ht="15">
      <c r="A38" s="70"/>
      <c r="B38" s="16" t="s">
        <v>51</v>
      </c>
      <c r="C38" s="17" t="s">
        <v>18</v>
      </c>
      <c r="D38" s="17" t="s">
        <v>19</v>
      </c>
      <c r="E38" s="17">
        <v>1</v>
      </c>
      <c r="F38" s="17">
        <v>1</v>
      </c>
      <c r="G38" s="17">
        <v>3</v>
      </c>
      <c r="H38" s="17">
        <v>2</v>
      </c>
      <c r="I38" s="17">
        <v>1</v>
      </c>
      <c r="J38" s="17">
        <v>2</v>
      </c>
      <c r="K38" s="17">
        <v>3</v>
      </c>
      <c r="L38" s="17">
        <v>3</v>
      </c>
      <c r="M38" s="17">
        <v>3</v>
      </c>
      <c r="N38" s="17">
        <v>3</v>
      </c>
      <c r="O38" s="10"/>
    </row>
    <row r="39" spans="1:15" ht="15">
      <c r="A39" s="70"/>
      <c r="B39" s="16" t="s">
        <v>52</v>
      </c>
      <c r="C39" s="17" t="s">
        <v>42</v>
      </c>
      <c r="D39" s="17" t="s">
        <v>43</v>
      </c>
      <c r="E39" s="17">
        <v>2</v>
      </c>
      <c r="F39" s="17">
        <v>2</v>
      </c>
      <c r="G39" s="17">
        <v>4</v>
      </c>
      <c r="H39" s="17">
        <v>5</v>
      </c>
      <c r="I39" s="17">
        <v>2</v>
      </c>
      <c r="J39" s="17">
        <v>3</v>
      </c>
      <c r="K39" s="17">
        <v>4</v>
      </c>
      <c r="L39" s="17">
        <v>5</v>
      </c>
      <c r="M39" s="17">
        <v>4</v>
      </c>
      <c r="N39" s="17">
        <v>4</v>
      </c>
      <c r="O39" s="10"/>
    </row>
    <row r="40" spans="1:15" ht="15">
      <c r="A40" s="70"/>
      <c r="B40" s="16" t="s">
        <v>53</v>
      </c>
      <c r="C40" s="17" t="s">
        <v>18</v>
      </c>
      <c r="D40" s="17" t="s">
        <v>19</v>
      </c>
      <c r="E40" s="17">
        <v>3</v>
      </c>
      <c r="F40" s="17">
        <v>2</v>
      </c>
      <c r="G40" s="17">
        <v>4</v>
      </c>
      <c r="H40" s="17">
        <v>4</v>
      </c>
      <c r="I40" s="17">
        <v>4</v>
      </c>
      <c r="J40" s="17">
        <v>4</v>
      </c>
      <c r="K40" s="17">
        <v>4</v>
      </c>
      <c r="L40" s="17">
        <v>4</v>
      </c>
      <c r="M40" s="17">
        <v>4</v>
      </c>
      <c r="N40" s="17">
        <v>4</v>
      </c>
      <c r="O40" s="10"/>
    </row>
    <row r="41" spans="1:15" ht="15">
      <c r="A41" s="71"/>
      <c r="B41" s="16" t="s">
        <v>54</v>
      </c>
      <c r="C41" s="17" t="s">
        <v>39</v>
      </c>
      <c r="D41" s="17" t="s">
        <v>19</v>
      </c>
      <c r="E41" s="17">
        <v>2</v>
      </c>
      <c r="F41" s="17">
        <v>2</v>
      </c>
      <c r="G41" s="17">
        <v>4</v>
      </c>
      <c r="H41" s="17">
        <v>3</v>
      </c>
      <c r="I41" s="17">
        <v>3</v>
      </c>
      <c r="J41" s="17">
        <v>3</v>
      </c>
      <c r="K41" s="17">
        <v>4</v>
      </c>
      <c r="L41" s="17">
        <v>4</v>
      </c>
      <c r="M41" s="17">
        <v>4</v>
      </c>
      <c r="N41" s="17">
        <v>4</v>
      </c>
      <c r="O41" s="10"/>
    </row>
    <row r="42" spans="1:15" ht="12.75">
      <c r="A42" s="74" t="s">
        <v>55</v>
      </c>
      <c r="B42" s="67"/>
      <c r="C42" s="67"/>
      <c r="D42" s="68"/>
      <c r="E42" s="18">
        <f t="shared" ref="E42:N42" si="0">AVERAGE(E25:E41)</f>
        <v>2.5625</v>
      </c>
      <c r="F42" s="18">
        <f t="shared" si="0"/>
        <v>1.6875</v>
      </c>
      <c r="G42" s="18">
        <f t="shared" si="0"/>
        <v>3.625</v>
      </c>
      <c r="H42" s="18">
        <f t="shared" si="0"/>
        <v>3.3125</v>
      </c>
      <c r="I42" s="18">
        <f t="shared" si="0"/>
        <v>2.9375</v>
      </c>
      <c r="J42" s="18">
        <f t="shared" si="0"/>
        <v>3.3125</v>
      </c>
      <c r="K42" s="18">
        <f t="shared" si="0"/>
        <v>3.9375</v>
      </c>
      <c r="L42" s="18">
        <f t="shared" si="0"/>
        <v>4.0625</v>
      </c>
      <c r="M42" s="18">
        <f t="shared" si="0"/>
        <v>3.625</v>
      </c>
      <c r="N42" s="18">
        <f t="shared" si="0"/>
        <v>3.6875</v>
      </c>
    </row>
    <row r="43" spans="1:15" ht="15">
      <c r="A43" s="74" t="s">
        <v>56</v>
      </c>
      <c r="B43" s="67"/>
      <c r="C43" s="67"/>
      <c r="D43" s="68"/>
      <c r="E43" s="19">
        <f t="shared" ref="E43:N43" si="1">_xlfn.STDEV.P(E25:E41)</f>
        <v>1.0588171466310885</v>
      </c>
      <c r="F43" s="19">
        <f t="shared" si="1"/>
        <v>0.68179450716473211</v>
      </c>
      <c r="G43" s="19">
        <f t="shared" si="1"/>
        <v>1.165922381636102</v>
      </c>
      <c r="H43" s="19">
        <f t="shared" si="1"/>
        <v>1.2103072956898178</v>
      </c>
      <c r="I43" s="19">
        <f t="shared" si="1"/>
        <v>1.2975337182516684</v>
      </c>
      <c r="J43" s="19">
        <f t="shared" si="1"/>
        <v>1.1575161985907585</v>
      </c>
      <c r="K43" s="19">
        <f t="shared" si="1"/>
        <v>1.1439378261076953</v>
      </c>
      <c r="L43" s="19">
        <f t="shared" si="1"/>
        <v>1.0288798520721456</v>
      </c>
      <c r="M43" s="19">
        <f t="shared" si="1"/>
        <v>1.0532687216470449</v>
      </c>
      <c r="N43" s="19">
        <f t="shared" si="1"/>
        <v>1.1021995055342748</v>
      </c>
    </row>
    <row r="44" spans="1:15" ht="15">
      <c r="A44" s="74" t="s">
        <v>57</v>
      </c>
      <c r="B44" s="67"/>
      <c r="C44" s="67"/>
      <c r="D44" s="68"/>
      <c r="E44" s="19">
        <f t="shared" ref="E44:N44" si="2">MEDIAN(E25:E41)</f>
        <v>2.5</v>
      </c>
      <c r="F44" s="19">
        <f t="shared" si="2"/>
        <v>2</v>
      </c>
      <c r="G44" s="19">
        <f t="shared" si="2"/>
        <v>4</v>
      </c>
      <c r="H44" s="19">
        <f t="shared" si="2"/>
        <v>3</v>
      </c>
      <c r="I44" s="19">
        <f t="shared" si="2"/>
        <v>3</v>
      </c>
      <c r="J44" s="19">
        <f t="shared" si="2"/>
        <v>3.5</v>
      </c>
      <c r="K44" s="19">
        <f t="shared" si="2"/>
        <v>4</v>
      </c>
      <c r="L44" s="19">
        <f t="shared" si="2"/>
        <v>4</v>
      </c>
      <c r="M44" s="19">
        <f t="shared" si="2"/>
        <v>4</v>
      </c>
      <c r="N44" s="19">
        <f t="shared" si="2"/>
        <v>4</v>
      </c>
    </row>
    <row r="65" spans="2:4" ht="12.75">
      <c r="B65" s="75"/>
      <c r="C65" s="20"/>
      <c r="D65" s="20"/>
    </row>
    <row r="66" spans="2:4" ht="12.75">
      <c r="B66" s="59"/>
      <c r="C66" s="20"/>
      <c r="D66" s="20"/>
    </row>
    <row r="67" spans="2:4" ht="12.75">
      <c r="B67" s="59"/>
      <c r="C67" s="20"/>
      <c r="D67" s="20"/>
    </row>
    <row r="68" spans="2:4" ht="12.75">
      <c r="B68" s="59"/>
      <c r="C68" s="20"/>
      <c r="D68" s="20"/>
    </row>
    <row r="69" spans="2:4" ht="12.75">
      <c r="B69" s="59"/>
      <c r="C69" s="20"/>
      <c r="D69" s="20"/>
    </row>
    <row r="70" spans="2:4" ht="12.75">
      <c r="B70" s="59"/>
      <c r="C70" s="20"/>
      <c r="D70" s="20"/>
    </row>
    <row r="71" spans="2:4" ht="12.75">
      <c r="B71" s="59"/>
      <c r="C71" s="20"/>
      <c r="D71" s="20"/>
    </row>
    <row r="72" spans="2:4" ht="12.75">
      <c r="B72" s="59"/>
      <c r="C72" s="20"/>
      <c r="D72" s="20"/>
    </row>
  </sheetData>
  <mergeCells count="20">
    <mergeCell ref="J23:N24"/>
    <mergeCell ref="A24:D24"/>
    <mergeCell ref="E24:F24"/>
    <mergeCell ref="G24:I24"/>
    <mergeCell ref="A26:A29"/>
    <mergeCell ref="A43:D43"/>
    <mergeCell ref="A44:D44"/>
    <mergeCell ref="B65:B72"/>
    <mergeCell ref="A14:A19"/>
    <mergeCell ref="A23:I23"/>
    <mergeCell ref="A4:A7"/>
    <mergeCell ref="A8:A13"/>
    <mergeCell ref="A30:A35"/>
    <mergeCell ref="A36:A41"/>
    <mergeCell ref="A42:D42"/>
    <mergeCell ref="A1:I1"/>
    <mergeCell ref="J1:N2"/>
    <mergeCell ref="A2:D2"/>
    <mergeCell ref="E2:F2"/>
    <mergeCell ref="G2:I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3:R24"/>
  <sheetViews>
    <sheetView workbookViewId="0"/>
  </sheetViews>
  <sheetFormatPr defaultColWidth="12.5703125" defaultRowHeight="15.75" customHeight="1"/>
  <cols>
    <col min="1" max="1" width="17.140625" customWidth="1"/>
    <col min="3" max="3" width="9.28515625" customWidth="1"/>
    <col min="4" max="4" width="14.42578125" customWidth="1"/>
    <col min="7" max="7" width="19.7109375" customWidth="1"/>
    <col min="8" max="8" width="18.5703125" customWidth="1"/>
    <col min="13" max="13" width="16.85546875" customWidth="1"/>
  </cols>
  <sheetData>
    <row r="3" spans="1:18">
      <c r="A3" s="21"/>
      <c r="B3" s="22" t="s">
        <v>5</v>
      </c>
      <c r="C3" s="23" t="s">
        <v>58</v>
      </c>
      <c r="D3" s="24" t="s">
        <v>59</v>
      </c>
      <c r="E3" s="25" t="s">
        <v>60</v>
      </c>
      <c r="F3" s="25" t="s">
        <v>61</v>
      </c>
      <c r="G3" s="25" t="s">
        <v>62</v>
      </c>
      <c r="H3" s="25" t="s">
        <v>63</v>
      </c>
      <c r="I3" s="25" t="s">
        <v>64</v>
      </c>
      <c r="J3" s="25" t="s">
        <v>65</v>
      </c>
      <c r="K3" s="25" t="s">
        <v>66</v>
      </c>
      <c r="M3" s="26"/>
      <c r="N3" s="26"/>
      <c r="O3" s="27" t="s">
        <v>67</v>
      </c>
      <c r="P3" s="28" t="s">
        <v>64</v>
      </c>
      <c r="Q3" s="28" t="s">
        <v>65</v>
      </c>
      <c r="R3" s="28" t="s">
        <v>66</v>
      </c>
    </row>
    <row r="4" spans="1:18" ht="15.75" customHeight="1">
      <c r="A4" s="81" t="s">
        <v>68</v>
      </c>
      <c r="B4" s="29" t="s">
        <v>69</v>
      </c>
      <c r="C4" s="30" t="s">
        <v>70</v>
      </c>
      <c r="D4" s="29">
        <v>45</v>
      </c>
      <c r="E4" s="29">
        <v>21</v>
      </c>
      <c r="F4" s="29">
        <v>17</v>
      </c>
      <c r="G4" s="29">
        <v>1</v>
      </c>
      <c r="H4" s="29">
        <f t="shared" ref="H4:H19" si="0">F4-G4</f>
        <v>16</v>
      </c>
      <c r="I4" s="31">
        <f t="shared" ref="I4:I19" si="1">F4/D4</f>
        <v>0.37777777777777777</v>
      </c>
      <c r="J4" s="31">
        <f t="shared" ref="J4:J8" si="2">(F4/E4)</f>
        <v>0.80952380952380953</v>
      </c>
      <c r="K4" s="31">
        <f t="shared" ref="K4:K8" si="3">H4/E4</f>
        <v>0.76190476190476186</v>
      </c>
      <c r="M4" s="82" t="s">
        <v>68</v>
      </c>
      <c r="N4" s="32" t="s">
        <v>55</v>
      </c>
      <c r="O4" s="33">
        <f>AVERAGE(D4:D8)</f>
        <v>47.6</v>
      </c>
      <c r="P4" s="33">
        <f t="shared" ref="P4:R4" si="4">AVERAGE(I4:I8)</f>
        <v>0.29877233877233877</v>
      </c>
      <c r="Q4" s="33">
        <f t="shared" si="4"/>
        <v>0.7208874458874458</v>
      </c>
      <c r="R4" s="33">
        <f t="shared" si="4"/>
        <v>0.66249999999999998</v>
      </c>
    </row>
    <row r="5" spans="1:18" ht="15.75" customHeight="1">
      <c r="A5" s="70"/>
      <c r="B5" s="29" t="s">
        <v>17</v>
      </c>
      <c r="C5" s="30" t="s">
        <v>70</v>
      </c>
      <c r="D5" s="29">
        <v>55</v>
      </c>
      <c r="E5" s="29">
        <v>21</v>
      </c>
      <c r="F5" s="29">
        <v>12</v>
      </c>
      <c r="G5" s="29">
        <v>0</v>
      </c>
      <c r="H5" s="29">
        <f t="shared" si="0"/>
        <v>12</v>
      </c>
      <c r="I5" s="31">
        <f t="shared" si="1"/>
        <v>0.21818181818181817</v>
      </c>
      <c r="J5" s="31">
        <f t="shared" si="2"/>
        <v>0.5714285714285714</v>
      </c>
      <c r="K5" s="31">
        <f t="shared" si="3"/>
        <v>0.5714285714285714</v>
      </c>
      <c r="M5" s="70"/>
      <c r="N5" s="32" t="s">
        <v>71</v>
      </c>
      <c r="O5" s="33">
        <f>_xlfn.STDEV.P(D4:D8)</f>
        <v>19.053608582103287</v>
      </c>
      <c r="P5" s="33">
        <f t="shared" ref="P5:R5" si="5">_xlfn.STDEV.P(I4:I8)</f>
        <v>0.10283999529823552</v>
      </c>
      <c r="Q5" s="33">
        <f t="shared" si="5"/>
        <v>0.27027005811250765</v>
      </c>
      <c r="R5" s="33">
        <f t="shared" si="5"/>
        <v>0.22565412599927986</v>
      </c>
    </row>
    <row r="6" spans="1:18" ht="15.75" customHeight="1">
      <c r="A6" s="70"/>
      <c r="B6" s="29" t="s">
        <v>24</v>
      </c>
      <c r="C6" s="30" t="s">
        <v>70</v>
      </c>
      <c r="D6" s="29">
        <v>70</v>
      </c>
      <c r="E6" s="29">
        <v>21</v>
      </c>
      <c r="F6" s="29">
        <v>14</v>
      </c>
      <c r="G6" s="29">
        <v>0</v>
      </c>
      <c r="H6" s="29">
        <f t="shared" si="0"/>
        <v>14</v>
      </c>
      <c r="I6" s="31">
        <f t="shared" si="1"/>
        <v>0.2</v>
      </c>
      <c r="J6" s="31">
        <f t="shared" si="2"/>
        <v>0.66666666666666663</v>
      </c>
      <c r="K6" s="31">
        <f t="shared" si="3"/>
        <v>0.66666666666666663</v>
      </c>
      <c r="M6" s="71"/>
      <c r="N6" s="32" t="s">
        <v>72</v>
      </c>
      <c r="O6" s="33">
        <f>MEDIAN(D4:D8)</f>
        <v>55</v>
      </c>
      <c r="P6" s="33">
        <f t="shared" ref="P6:R6" si="6">MEDIAN(I4:I8)</f>
        <v>0.23636363636363636</v>
      </c>
      <c r="Q6" s="33">
        <f t="shared" si="6"/>
        <v>0.66666666666666663</v>
      </c>
      <c r="R6" s="33">
        <f t="shared" si="6"/>
        <v>0.66666666666666663</v>
      </c>
    </row>
    <row r="7" spans="1:18" ht="15.75" customHeight="1">
      <c r="A7" s="70"/>
      <c r="B7" s="29" t="s">
        <v>27</v>
      </c>
      <c r="C7" s="30" t="s">
        <v>70</v>
      </c>
      <c r="D7" s="29">
        <v>13</v>
      </c>
      <c r="E7" s="29">
        <v>16</v>
      </c>
      <c r="F7" s="29">
        <v>6</v>
      </c>
      <c r="G7" s="29">
        <v>1</v>
      </c>
      <c r="H7" s="29">
        <f t="shared" si="0"/>
        <v>5</v>
      </c>
      <c r="I7" s="31">
        <f t="shared" si="1"/>
        <v>0.46153846153846156</v>
      </c>
      <c r="J7" s="31">
        <f t="shared" si="2"/>
        <v>0.375</v>
      </c>
      <c r="K7" s="31">
        <f t="shared" si="3"/>
        <v>0.3125</v>
      </c>
      <c r="M7" s="83" t="s">
        <v>34</v>
      </c>
      <c r="N7" s="34" t="s">
        <v>55</v>
      </c>
      <c r="O7" s="35">
        <f>AVERAGE(D9:D14)</f>
        <v>75.666666666666671</v>
      </c>
      <c r="P7" s="35">
        <f t="shared" ref="P7:R7" si="7">AVERAGE(I9:I14)</f>
        <v>0.14234112448398162</v>
      </c>
      <c r="Q7" s="35">
        <f t="shared" si="7"/>
        <v>0.83328017012227529</v>
      </c>
      <c r="R7" s="35">
        <f t="shared" si="7"/>
        <v>0.59712918660287084</v>
      </c>
    </row>
    <row r="8" spans="1:18" ht="15.75" customHeight="1">
      <c r="A8" s="71"/>
      <c r="B8" s="29" t="s">
        <v>30</v>
      </c>
      <c r="C8" s="30" t="s">
        <v>70</v>
      </c>
      <c r="D8" s="29">
        <v>55</v>
      </c>
      <c r="E8" s="29">
        <v>11</v>
      </c>
      <c r="F8" s="29">
        <v>13</v>
      </c>
      <c r="G8" s="29">
        <v>2</v>
      </c>
      <c r="H8" s="29">
        <f t="shared" si="0"/>
        <v>11</v>
      </c>
      <c r="I8" s="31">
        <f t="shared" si="1"/>
        <v>0.23636363636363636</v>
      </c>
      <c r="J8" s="31">
        <f t="shared" si="2"/>
        <v>1.1818181818181819</v>
      </c>
      <c r="K8" s="31">
        <f t="shared" si="3"/>
        <v>1</v>
      </c>
      <c r="M8" s="70"/>
      <c r="N8" s="34" t="s">
        <v>71</v>
      </c>
      <c r="O8" s="35">
        <f>_xlfn.STDEV.P(D9:D14)</f>
        <v>17.113996870657914</v>
      </c>
      <c r="P8" s="35">
        <f t="shared" ref="P8:R8" si="8">_xlfn.STDEV.P(I9:I14)</f>
        <v>7.472176360885617E-2</v>
      </c>
      <c r="Q8" s="35">
        <f t="shared" si="8"/>
        <v>0.59625062786162275</v>
      </c>
      <c r="R8" s="35">
        <f t="shared" si="8"/>
        <v>0.42693981651552465</v>
      </c>
    </row>
    <row r="9" spans="1:18" ht="15.75" customHeight="1">
      <c r="A9" s="72" t="s">
        <v>34</v>
      </c>
      <c r="B9" s="16" t="s">
        <v>35</v>
      </c>
      <c r="C9" s="36" t="s">
        <v>70</v>
      </c>
      <c r="D9" s="16">
        <v>80</v>
      </c>
      <c r="E9" s="16">
        <v>19</v>
      </c>
      <c r="F9" s="16">
        <v>12</v>
      </c>
      <c r="G9" s="16">
        <v>2</v>
      </c>
      <c r="H9" s="16">
        <f t="shared" si="0"/>
        <v>10</v>
      </c>
      <c r="I9" s="31">
        <f t="shared" si="1"/>
        <v>0.15</v>
      </c>
      <c r="J9" s="31">
        <f>(F9/E8)</f>
        <v>1.0909090909090908</v>
      </c>
      <c r="K9" s="31">
        <f>H9/E8</f>
        <v>0.90909090909090906</v>
      </c>
      <c r="M9" s="71"/>
      <c r="N9" s="34" t="s">
        <v>72</v>
      </c>
      <c r="O9" s="35">
        <f>MEDIAN(D9:D14)</f>
        <v>75</v>
      </c>
      <c r="P9" s="35">
        <f t="shared" ref="P9:R9" si="9">MEDIAN(I9:I14)</f>
        <v>0.13055555555555554</v>
      </c>
      <c r="Q9" s="35">
        <f t="shared" si="9"/>
        <v>0.65438596491228074</v>
      </c>
      <c r="R9" s="35">
        <f t="shared" si="9"/>
        <v>0.40350877192982454</v>
      </c>
    </row>
    <row r="10" spans="1:18" ht="15.75" customHeight="1">
      <c r="A10" s="70"/>
      <c r="B10" s="16" t="s">
        <v>38</v>
      </c>
      <c r="C10" s="36" t="s">
        <v>70</v>
      </c>
      <c r="D10" s="16">
        <v>70</v>
      </c>
      <c r="E10" s="16">
        <v>10</v>
      </c>
      <c r="F10" s="16">
        <v>20</v>
      </c>
      <c r="G10" s="16">
        <v>6</v>
      </c>
      <c r="H10" s="16">
        <f t="shared" si="0"/>
        <v>14</v>
      </c>
      <c r="I10" s="31">
        <f t="shared" si="1"/>
        <v>0.2857142857142857</v>
      </c>
      <c r="J10" s="31">
        <f t="shared" ref="J10:J19" si="10">(F10/E10)</f>
        <v>2</v>
      </c>
      <c r="K10" s="31">
        <f t="shared" ref="K10:K19" si="11">H10/E10</f>
        <v>1.4</v>
      </c>
      <c r="M10" s="84" t="s">
        <v>47</v>
      </c>
      <c r="N10" s="37" t="s">
        <v>55</v>
      </c>
      <c r="O10" s="38">
        <f>AVERAGE(D15:D19)</f>
        <v>77.8</v>
      </c>
      <c r="P10" s="38">
        <f t="shared" ref="P10:Q10" si="12">AVERAGE(I15:I19)</f>
        <v>0.21796229260935146</v>
      </c>
      <c r="Q10" s="38">
        <f t="shared" si="12"/>
        <v>0.90600000000000003</v>
      </c>
      <c r="R10" s="38">
        <f>AVERAGE(K15:K18)</f>
        <v>0.68636363636363629</v>
      </c>
    </row>
    <row r="11" spans="1:18" ht="15.75" customHeight="1">
      <c r="A11" s="70"/>
      <c r="B11" s="16" t="s">
        <v>41</v>
      </c>
      <c r="C11" s="36" t="s">
        <v>70</v>
      </c>
      <c r="D11" s="16">
        <v>70</v>
      </c>
      <c r="E11" s="16">
        <v>15</v>
      </c>
      <c r="F11" s="16">
        <v>7</v>
      </c>
      <c r="G11" s="16">
        <v>2</v>
      </c>
      <c r="H11" s="16">
        <f t="shared" si="0"/>
        <v>5</v>
      </c>
      <c r="I11" s="31">
        <f t="shared" si="1"/>
        <v>0.1</v>
      </c>
      <c r="J11" s="31">
        <f t="shared" si="10"/>
        <v>0.46666666666666667</v>
      </c>
      <c r="K11" s="31">
        <f t="shared" si="11"/>
        <v>0.33333333333333331</v>
      </c>
      <c r="M11" s="70"/>
      <c r="N11" s="37" t="s">
        <v>71</v>
      </c>
      <c r="O11" s="38">
        <f>_xlfn.STDEV.P(D15:D19)</f>
        <v>41.199029114774049</v>
      </c>
      <c r="P11" s="38">
        <f t="shared" ref="P11:Q11" si="13">_xlfn.STDEV.P(I15:I19)</f>
        <v>0.11170638337576866</v>
      </c>
      <c r="Q11" s="38">
        <f t="shared" si="13"/>
        <v>0.2072293415518178</v>
      </c>
      <c r="R11" s="38">
        <f>_xlfn.STDEV.P(K15:K18)</f>
        <v>0.1161539303561883</v>
      </c>
    </row>
    <row r="12" spans="1:18" ht="15.75" customHeight="1">
      <c r="A12" s="70"/>
      <c r="B12" s="16" t="s">
        <v>44</v>
      </c>
      <c r="C12" s="36" t="s">
        <v>70</v>
      </c>
      <c r="D12" s="16">
        <v>91</v>
      </c>
      <c r="E12" s="16">
        <v>15</v>
      </c>
      <c r="F12" s="16">
        <v>4</v>
      </c>
      <c r="G12" s="16">
        <v>1</v>
      </c>
      <c r="H12" s="16">
        <f t="shared" si="0"/>
        <v>3</v>
      </c>
      <c r="I12" s="31">
        <f t="shared" si="1"/>
        <v>4.3956043956043959E-2</v>
      </c>
      <c r="J12" s="31">
        <f t="shared" si="10"/>
        <v>0.26666666666666666</v>
      </c>
      <c r="K12" s="31">
        <f t="shared" si="11"/>
        <v>0.2</v>
      </c>
      <c r="M12" s="71"/>
      <c r="N12" s="37" t="s">
        <v>72</v>
      </c>
      <c r="O12" s="38">
        <f>MEDIAN(D15:D19)</f>
        <v>65</v>
      </c>
      <c r="P12" s="38">
        <f t="shared" ref="P12:R12" si="14">MEDIAN(I15:I19)</f>
        <v>0.20833333333333334</v>
      </c>
      <c r="Q12" s="38">
        <f t="shared" si="14"/>
        <v>1</v>
      </c>
      <c r="R12" s="38">
        <f t="shared" si="14"/>
        <v>0.72</v>
      </c>
    </row>
    <row r="13" spans="1:18" ht="15.75" customHeight="1">
      <c r="A13" s="70"/>
      <c r="B13" s="16" t="s">
        <v>45</v>
      </c>
      <c r="C13" s="36" t="s">
        <v>70</v>
      </c>
      <c r="D13" s="16">
        <v>98</v>
      </c>
      <c r="E13" s="16">
        <v>19</v>
      </c>
      <c r="F13" s="16">
        <v>16</v>
      </c>
      <c r="G13" s="16">
        <v>7</v>
      </c>
      <c r="H13" s="16">
        <f t="shared" si="0"/>
        <v>9</v>
      </c>
      <c r="I13" s="31">
        <f t="shared" si="1"/>
        <v>0.16326530612244897</v>
      </c>
      <c r="J13" s="31">
        <f t="shared" si="10"/>
        <v>0.84210526315789469</v>
      </c>
      <c r="K13" s="31">
        <f t="shared" si="11"/>
        <v>0.47368421052631576</v>
      </c>
    </row>
    <row r="14" spans="1:18" ht="15.75" customHeight="1">
      <c r="A14" s="71"/>
      <c r="B14" s="16" t="s">
        <v>46</v>
      </c>
      <c r="C14" s="36" t="s">
        <v>70</v>
      </c>
      <c r="D14" s="16">
        <v>45</v>
      </c>
      <c r="E14" s="16">
        <v>15</v>
      </c>
      <c r="F14" s="16">
        <v>5</v>
      </c>
      <c r="G14" s="16">
        <v>1</v>
      </c>
      <c r="H14" s="16">
        <f t="shared" si="0"/>
        <v>4</v>
      </c>
      <c r="I14" s="31">
        <f t="shared" si="1"/>
        <v>0.1111111111111111</v>
      </c>
      <c r="J14" s="31">
        <f t="shared" si="10"/>
        <v>0.33333333333333331</v>
      </c>
      <c r="K14" s="31">
        <f t="shared" si="11"/>
        <v>0.26666666666666666</v>
      </c>
    </row>
    <row r="15" spans="1:18" ht="15.75" customHeight="1">
      <c r="A15" s="79" t="s">
        <v>47</v>
      </c>
      <c r="B15" s="39" t="s">
        <v>48</v>
      </c>
      <c r="C15" s="39" t="s">
        <v>73</v>
      </c>
      <c r="D15" s="39">
        <v>65</v>
      </c>
      <c r="E15" s="39">
        <v>11</v>
      </c>
      <c r="F15" s="39">
        <v>11</v>
      </c>
      <c r="G15" s="39">
        <v>3</v>
      </c>
      <c r="H15" s="39">
        <f t="shared" si="0"/>
        <v>8</v>
      </c>
      <c r="I15" s="31">
        <f t="shared" si="1"/>
        <v>0.16923076923076924</v>
      </c>
      <c r="J15" s="31">
        <f t="shared" si="10"/>
        <v>1</v>
      </c>
      <c r="K15" s="31">
        <f t="shared" si="11"/>
        <v>0.72727272727272729</v>
      </c>
      <c r="L15" s="40"/>
      <c r="O15" s="41"/>
      <c r="P15" s="42"/>
      <c r="Q15" s="42"/>
      <c r="R15" s="42"/>
    </row>
    <row r="16" spans="1:18" ht="15.75" customHeight="1">
      <c r="A16" s="70"/>
      <c r="B16" s="39" t="s">
        <v>49</v>
      </c>
      <c r="C16" s="39" t="s">
        <v>74</v>
      </c>
      <c r="D16" s="39">
        <v>24</v>
      </c>
      <c r="E16" s="39">
        <v>10</v>
      </c>
      <c r="F16" s="39">
        <v>5</v>
      </c>
      <c r="G16" s="39">
        <v>0</v>
      </c>
      <c r="H16" s="39">
        <f t="shared" si="0"/>
        <v>5</v>
      </c>
      <c r="I16" s="31">
        <f t="shared" si="1"/>
        <v>0.20833333333333334</v>
      </c>
      <c r="J16" s="31">
        <f t="shared" si="10"/>
        <v>0.5</v>
      </c>
      <c r="K16" s="31">
        <f t="shared" si="11"/>
        <v>0.5</v>
      </c>
      <c r="M16" s="75"/>
      <c r="N16" s="20"/>
      <c r="O16" s="43"/>
      <c r="P16" s="43"/>
      <c r="Q16" s="43"/>
      <c r="R16" s="43"/>
    </row>
    <row r="17" spans="1:18" ht="15.75" customHeight="1">
      <c r="A17" s="70"/>
      <c r="B17" s="39" t="s">
        <v>51</v>
      </c>
      <c r="C17" s="39" t="s">
        <v>73</v>
      </c>
      <c r="D17" s="39">
        <v>150</v>
      </c>
      <c r="E17" s="39">
        <v>11</v>
      </c>
      <c r="F17" s="39">
        <v>11</v>
      </c>
      <c r="G17" s="39">
        <v>2</v>
      </c>
      <c r="H17" s="39">
        <f t="shared" si="0"/>
        <v>9</v>
      </c>
      <c r="I17" s="31">
        <f t="shared" si="1"/>
        <v>7.3333333333333334E-2</v>
      </c>
      <c r="J17" s="31">
        <f t="shared" si="10"/>
        <v>1</v>
      </c>
      <c r="K17" s="31">
        <f t="shared" si="11"/>
        <v>0.81818181818181823</v>
      </c>
      <c r="M17" s="59"/>
      <c r="N17" s="20"/>
      <c r="O17" s="43"/>
      <c r="P17" s="43"/>
      <c r="Q17" s="43"/>
      <c r="R17" s="43"/>
    </row>
    <row r="18" spans="1:18" ht="15.75" customHeight="1">
      <c r="A18" s="70"/>
      <c r="B18" s="39" t="s">
        <v>52</v>
      </c>
      <c r="C18" s="39" t="s">
        <v>75</v>
      </c>
      <c r="D18" s="39">
        <v>85</v>
      </c>
      <c r="E18" s="39">
        <v>20</v>
      </c>
      <c r="F18" s="39">
        <v>19</v>
      </c>
      <c r="G18" s="39">
        <v>5</v>
      </c>
      <c r="H18" s="39">
        <f t="shared" si="0"/>
        <v>14</v>
      </c>
      <c r="I18" s="31">
        <f t="shared" si="1"/>
        <v>0.22352941176470589</v>
      </c>
      <c r="J18" s="31">
        <f t="shared" si="10"/>
        <v>0.95</v>
      </c>
      <c r="K18" s="31">
        <f t="shared" si="11"/>
        <v>0.7</v>
      </c>
      <c r="M18" s="59"/>
      <c r="N18" s="20"/>
      <c r="O18" s="43"/>
      <c r="P18" s="43"/>
      <c r="Q18" s="43"/>
      <c r="R18" s="43"/>
    </row>
    <row r="19" spans="1:18" ht="15.75" customHeight="1">
      <c r="A19" s="71"/>
      <c r="B19" s="39" t="s">
        <v>53</v>
      </c>
      <c r="C19" s="39" t="s">
        <v>76</v>
      </c>
      <c r="D19" s="39">
        <v>65</v>
      </c>
      <c r="E19" s="39">
        <v>25</v>
      </c>
      <c r="F19" s="39">
        <v>27</v>
      </c>
      <c r="G19" s="39">
        <v>9</v>
      </c>
      <c r="H19" s="39">
        <f t="shared" si="0"/>
        <v>18</v>
      </c>
      <c r="I19" s="31">
        <f t="shared" si="1"/>
        <v>0.41538461538461541</v>
      </c>
      <c r="J19" s="31">
        <f t="shared" si="10"/>
        <v>1.08</v>
      </c>
      <c r="K19" s="31">
        <f t="shared" si="11"/>
        <v>0.72</v>
      </c>
      <c r="M19" s="75"/>
      <c r="N19" s="20"/>
      <c r="O19" s="43"/>
      <c r="P19" s="43"/>
      <c r="Q19" s="43"/>
      <c r="R19" s="43"/>
    </row>
    <row r="20" spans="1:18" ht="15.75" customHeight="1">
      <c r="A20" s="80" t="s">
        <v>55</v>
      </c>
      <c r="B20" s="67"/>
      <c r="C20" s="68"/>
      <c r="D20" s="19">
        <f t="shared" ref="D20:K20" si="15">AVERAGE(D4:D19)</f>
        <v>67.5625</v>
      </c>
      <c r="E20" s="19">
        <f t="shared" si="15"/>
        <v>16.25</v>
      </c>
      <c r="F20" s="19">
        <f t="shared" si="15"/>
        <v>12.4375</v>
      </c>
      <c r="G20" s="19">
        <f t="shared" si="15"/>
        <v>2.625</v>
      </c>
      <c r="H20" s="19">
        <f t="shared" si="15"/>
        <v>9.8125</v>
      </c>
      <c r="I20" s="19">
        <f t="shared" si="15"/>
        <v>0.21485749398827128</v>
      </c>
      <c r="J20" s="19">
        <f t="shared" si="15"/>
        <v>0.82088239063568014</v>
      </c>
      <c r="K20" s="19">
        <f t="shared" si="15"/>
        <v>0.64754560406698558</v>
      </c>
      <c r="M20" s="59"/>
      <c r="N20" s="20"/>
      <c r="O20" s="43"/>
      <c r="P20" s="43"/>
      <c r="Q20" s="43"/>
      <c r="R20" s="43"/>
    </row>
    <row r="21" spans="1:18" ht="15.75" customHeight="1">
      <c r="A21" s="80" t="s">
        <v>71</v>
      </c>
      <c r="B21" s="67"/>
      <c r="C21" s="68"/>
      <c r="D21" s="19">
        <f t="shared" ref="D21:K21" si="16">_xlfn.STDEV.P(D4:D19)</f>
        <v>30.5879239856189</v>
      </c>
      <c r="E21" s="19">
        <f t="shared" si="16"/>
        <v>4.6029881598804918</v>
      </c>
      <c r="F21" s="19">
        <f t="shared" si="16"/>
        <v>6.1539494432437447</v>
      </c>
      <c r="G21" s="19">
        <f t="shared" si="16"/>
        <v>2.6190408549696205</v>
      </c>
      <c r="H21" s="19">
        <f t="shared" si="16"/>
        <v>4.4612042936857303</v>
      </c>
      <c r="I21" s="19">
        <f t="shared" si="16"/>
        <v>0.11607659194596402</v>
      </c>
      <c r="J21" s="19">
        <f t="shared" si="16"/>
        <v>0.41834350423169397</v>
      </c>
      <c r="K21" s="19">
        <f t="shared" si="16"/>
        <v>0.29894372017496568</v>
      </c>
      <c r="M21" s="59"/>
      <c r="N21" s="20"/>
      <c r="O21" s="43"/>
      <c r="P21" s="43"/>
      <c r="Q21" s="43"/>
      <c r="R21" s="43"/>
    </row>
    <row r="22" spans="1:18" ht="15.75" customHeight="1">
      <c r="A22" s="80" t="s">
        <v>72</v>
      </c>
      <c r="B22" s="67"/>
      <c r="C22" s="68"/>
      <c r="D22" s="19">
        <f t="shared" ref="D22:K22" si="17">MEDIAN(D4:D19)</f>
        <v>67.5</v>
      </c>
      <c r="E22" s="19">
        <f t="shared" si="17"/>
        <v>15.5</v>
      </c>
      <c r="F22" s="19">
        <f t="shared" si="17"/>
        <v>12</v>
      </c>
      <c r="G22" s="19">
        <f t="shared" si="17"/>
        <v>2</v>
      </c>
      <c r="H22" s="19">
        <f t="shared" si="17"/>
        <v>9.5</v>
      </c>
      <c r="I22" s="19">
        <f t="shared" si="17"/>
        <v>0.20416666666666666</v>
      </c>
      <c r="J22" s="19">
        <f t="shared" si="17"/>
        <v>0.82581453634085211</v>
      </c>
      <c r="K22" s="19">
        <f t="shared" si="17"/>
        <v>0.68333333333333335</v>
      </c>
      <c r="M22" s="75"/>
      <c r="N22" s="20"/>
      <c r="O22" s="43"/>
      <c r="P22" s="43"/>
      <c r="Q22" s="43"/>
      <c r="R22" s="43"/>
    </row>
    <row r="23" spans="1:18">
      <c r="M23" s="59"/>
      <c r="N23" s="20"/>
      <c r="O23" s="43"/>
      <c r="P23" s="43"/>
      <c r="Q23" s="43"/>
      <c r="R23" s="43"/>
    </row>
    <row r="24" spans="1:18">
      <c r="M24" s="59"/>
      <c r="N24" s="20"/>
      <c r="O24" s="43"/>
      <c r="P24" s="43"/>
      <c r="Q24" s="43"/>
      <c r="R24" s="43"/>
    </row>
  </sheetData>
  <mergeCells count="12">
    <mergeCell ref="A4:A8"/>
    <mergeCell ref="M4:M6"/>
    <mergeCell ref="M7:M9"/>
    <mergeCell ref="A9:A14"/>
    <mergeCell ref="M10:M12"/>
    <mergeCell ref="A15:A19"/>
    <mergeCell ref="A20:C20"/>
    <mergeCell ref="A22:C22"/>
    <mergeCell ref="M19:M21"/>
    <mergeCell ref="M22:M24"/>
    <mergeCell ref="M16:M18"/>
    <mergeCell ref="A21:C2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15"/>
  <sheetViews>
    <sheetView workbookViewId="0"/>
  </sheetViews>
  <sheetFormatPr defaultColWidth="12.5703125" defaultRowHeight="15.75" customHeight="1"/>
  <cols>
    <col min="1" max="1" width="24.140625" customWidth="1"/>
  </cols>
  <sheetData>
    <row r="1" spans="1:4">
      <c r="A1" s="85" t="s">
        <v>77</v>
      </c>
      <c r="B1" s="86"/>
      <c r="C1" s="86"/>
      <c r="D1" s="87"/>
    </row>
    <row r="2" spans="1:4">
      <c r="A2" s="44" t="s">
        <v>78</v>
      </c>
      <c r="B2" s="44" t="s">
        <v>64</v>
      </c>
      <c r="C2" s="45" t="s">
        <v>65</v>
      </c>
      <c r="D2" s="45" t="s">
        <v>66</v>
      </c>
    </row>
    <row r="3" spans="1:4">
      <c r="A3" s="46" t="s">
        <v>16</v>
      </c>
      <c r="B3" s="46" t="s">
        <v>79</v>
      </c>
      <c r="C3" s="46" t="s">
        <v>80</v>
      </c>
      <c r="D3" s="46" t="s">
        <v>81</v>
      </c>
    </row>
    <row r="4" spans="1:4">
      <c r="A4" s="47" t="s">
        <v>34</v>
      </c>
      <c r="B4" s="48" t="s">
        <v>82</v>
      </c>
      <c r="C4" s="48" t="s">
        <v>83</v>
      </c>
      <c r="D4" s="48" t="s">
        <v>84</v>
      </c>
    </row>
    <row r="5" spans="1:4">
      <c r="A5" s="47" t="s">
        <v>47</v>
      </c>
      <c r="B5" s="47" t="s">
        <v>85</v>
      </c>
      <c r="C5" s="47" t="s">
        <v>86</v>
      </c>
      <c r="D5" s="47" t="s">
        <v>87</v>
      </c>
    </row>
    <row r="11" spans="1:4">
      <c r="A11" s="88" t="s">
        <v>88</v>
      </c>
      <c r="B11" s="86"/>
      <c r="C11" s="86"/>
      <c r="D11" s="87"/>
    </row>
    <row r="12" spans="1:4" ht="15.75" customHeight="1">
      <c r="A12" s="49" t="s">
        <v>78</v>
      </c>
      <c r="B12" s="50" t="s">
        <v>64</v>
      </c>
      <c r="C12" s="50" t="s">
        <v>65</v>
      </c>
      <c r="D12" s="50" t="s">
        <v>66</v>
      </c>
    </row>
    <row r="13" spans="1:4" ht="15.75" customHeight="1">
      <c r="A13" s="51" t="s">
        <v>89</v>
      </c>
      <c r="B13" s="52" t="s">
        <v>90</v>
      </c>
      <c r="C13" s="52" t="s">
        <v>91</v>
      </c>
      <c r="D13" s="52" t="s">
        <v>92</v>
      </c>
    </row>
    <row r="14" spans="1:4" ht="15.75" customHeight="1">
      <c r="A14" s="51" t="s">
        <v>93</v>
      </c>
      <c r="B14" s="52" t="s">
        <v>94</v>
      </c>
      <c r="C14" s="53" t="s">
        <v>95</v>
      </c>
      <c r="D14" s="52" t="s">
        <v>96</v>
      </c>
    </row>
    <row r="15" spans="1:4" ht="15.75" customHeight="1">
      <c r="A15" s="51" t="s">
        <v>97</v>
      </c>
      <c r="B15" s="52" t="s">
        <v>98</v>
      </c>
      <c r="C15" s="52" t="s">
        <v>99</v>
      </c>
      <c r="D15" s="52" t="s">
        <v>100</v>
      </c>
    </row>
  </sheetData>
  <mergeCells count="2">
    <mergeCell ref="A1:D1"/>
    <mergeCell ref="A11:D1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12"/>
  <sheetViews>
    <sheetView workbookViewId="0"/>
  </sheetViews>
  <sheetFormatPr defaultColWidth="12.5703125" defaultRowHeight="15.75" customHeight="1"/>
  <cols>
    <col min="1" max="1" width="21.5703125" customWidth="1"/>
    <col min="2" max="2" width="14.85546875" customWidth="1"/>
    <col min="3" max="3" width="17.42578125" customWidth="1"/>
    <col min="4" max="4" width="15.42578125" customWidth="1"/>
    <col min="5" max="5" width="14.5703125" customWidth="1"/>
  </cols>
  <sheetData>
    <row r="1" spans="1:6">
      <c r="B1" s="89" t="s">
        <v>8</v>
      </c>
      <c r="C1" s="59"/>
      <c r="D1" s="59"/>
      <c r="E1" s="59"/>
    </row>
    <row r="2" spans="1:6">
      <c r="B2" s="85" t="s">
        <v>101</v>
      </c>
      <c r="C2" s="86"/>
      <c r="D2" s="86"/>
      <c r="E2" s="87"/>
    </row>
    <row r="3" spans="1:6" ht="15.75" customHeight="1">
      <c r="B3" s="54" t="s">
        <v>102</v>
      </c>
      <c r="C3" s="50" t="s">
        <v>64</v>
      </c>
      <c r="D3" s="50" t="s">
        <v>65</v>
      </c>
      <c r="E3" s="54" t="s">
        <v>66</v>
      </c>
    </row>
    <row r="4" spans="1:6">
      <c r="A4" s="90" t="s">
        <v>103</v>
      </c>
      <c r="B4" s="55" t="s">
        <v>8</v>
      </c>
      <c r="C4" s="55" t="s">
        <v>104</v>
      </c>
      <c r="D4" s="55" t="s">
        <v>105</v>
      </c>
      <c r="E4" s="55" t="s">
        <v>105</v>
      </c>
    </row>
    <row r="5" spans="1:6">
      <c r="A5" s="70"/>
      <c r="B5" s="55" t="s">
        <v>106</v>
      </c>
      <c r="C5" s="55" t="s">
        <v>107</v>
      </c>
      <c r="D5" s="55" t="s">
        <v>108</v>
      </c>
      <c r="E5" s="55" t="s">
        <v>108</v>
      </c>
    </row>
    <row r="6" spans="1:6">
      <c r="A6" s="71"/>
      <c r="B6" s="55" t="s">
        <v>9</v>
      </c>
      <c r="C6" s="55" t="s">
        <v>104</v>
      </c>
      <c r="D6" s="55" t="s">
        <v>105</v>
      </c>
      <c r="E6" s="55" t="s">
        <v>109</v>
      </c>
    </row>
    <row r="7" spans="1:6">
      <c r="A7" s="73" t="s">
        <v>110</v>
      </c>
      <c r="B7" s="56" t="s">
        <v>8</v>
      </c>
      <c r="C7" s="56" t="s">
        <v>111</v>
      </c>
      <c r="D7" s="56" t="s">
        <v>112</v>
      </c>
      <c r="E7" s="56" t="s">
        <v>112</v>
      </c>
    </row>
    <row r="8" spans="1:6">
      <c r="A8" s="70"/>
      <c r="B8" s="56" t="s">
        <v>106</v>
      </c>
      <c r="C8" s="56" t="s">
        <v>113</v>
      </c>
      <c r="D8" s="56" t="s">
        <v>114</v>
      </c>
      <c r="E8" s="56" t="s">
        <v>115</v>
      </c>
    </row>
    <row r="9" spans="1:6">
      <c r="A9" s="71"/>
      <c r="B9" s="56" t="s">
        <v>9</v>
      </c>
      <c r="C9" s="56" t="s">
        <v>111</v>
      </c>
      <c r="D9" s="56" t="s">
        <v>112</v>
      </c>
      <c r="E9" s="56" t="s">
        <v>112</v>
      </c>
    </row>
    <row r="10" spans="1:6">
      <c r="A10" s="90" t="s">
        <v>116</v>
      </c>
      <c r="B10" s="55" t="s">
        <v>8</v>
      </c>
      <c r="C10" s="55" t="s">
        <v>117</v>
      </c>
      <c r="D10" s="55" t="s">
        <v>118</v>
      </c>
      <c r="E10" s="55" t="s">
        <v>119</v>
      </c>
      <c r="F10" s="57"/>
    </row>
    <row r="11" spans="1:6">
      <c r="A11" s="70"/>
      <c r="B11" s="55" t="s">
        <v>106</v>
      </c>
      <c r="C11" s="55" t="s">
        <v>117</v>
      </c>
      <c r="D11" s="55" t="s">
        <v>120</v>
      </c>
      <c r="E11" s="55" t="s">
        <v>121</v>
      </c>
      <c r="F11" s="57"/>
    </row>
    <row r="12" spans="1:6">
      <c r="A12" s="71"/>
      <c r="B12" s="55" t="s">
        <v>9</v>
      </c>
      <c r="C12" s="55" t="s">
        <v>122</v>
      </c>
      <c r="D12" s="55" t="s">
        <v>123</v>
      </c>
      <c r="E12" s="55" t="s">
        <v>124</v>
      </c>
    </row>
  </sheetData>
  <mergeCells count="5">
    <mergeCell ref="B1:E1"/>
    <mergeCell ref="B2:E2"/>
    <mergeCell ref="A4:A6"/>
    <mergeCell ref="A7:A9"/>
    <mergeCell ref="A10:A1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CHARACTERIZATION</vt:lpstr>
      <vt:lpstr>INSPECTION</vt:lpstr>
      <vt:lpstr>TEST</vt:lpstr>
      <vt:lpstr>SPEARMAN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Edson</cp:lastModifiedBy>
  <dcterms:modified xsi:type="dcterms:W3CDTF">2022-05-19T11:22:58Z</dcterms:modified>
</cp:coreProperties>
</file>